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Documentos Gab\Cuarentena\Mauricio\Compartida OCI 2025\CARPETAS EXTERNAS\EVIDENCIAS GABRIEL\Plan de mejoramiento CGR\2025\Enero\"/>
    </mc:Choice>
  </mc:AlternateContent>
  <xr:revisionPtr revIDLastSave="0" documentId="13_ncr:1_{386213FD-74CC-4A74-B43E-CADBA4D1954B}" xr6:coauthVersionLast="47" xr6:coauthVersionMax="47" xr10:uidLastSave="{00000000-0000-0000-0000-000000000000}"/>
  <bookViews>
    <workbookView xWindow="-120" yWindow="-120" windowWidth="29040" windowHeight="15840" activeTab="2" xr2:uid="{00000000-000D-0000-FFFF-FFFF00000000}"/>
  </bookViews>
  <sheets>
    <sheet name="PM Consolidado 2016-2022" sheetId="9" r:id="rId1"/>
    <sheet name="Consolidado_Hallazgos_Retiro" sheetId="12" r:id="rId2"/>
    <sheet name="Consolidado" sheetId="11" r:id="rId3"/>
    <sheet name="Hallazgos 2016" sheetId="3" r:id="rId4"/>
    <sheet name="Hallazgos 2017" sheetId="4" r:id="rId5"/>
    <sheet name="Hallazgos 2020" sheetId="5" r:id="rId6"/>
    <sheet name="Hallazgos 2021" sheetId="6" r:id="rId7"/>
    <sheet name="Hallazgos 2022" sheetId="7" r:id="rId8"/>
  </sheets>
  <definedNames>
    <definedName name="_xlnm._FilterDatabase" localSheetId="3" hidden="1">'Hallazgos 2016'!$A$10:$M$34</definedName>
    <definedName name="_xlnm._FilterDatabase" localSheetId="4" hidden="1">'Hallazgos 2017'!$A$10:$M$26</definedName>
    <definedName name="_xlnm._FilterDatabase" localSheetId="5" hidden="1">'Hallazgos 2020'!$A$10:$M$61</definedName>
    <definedName name="_xlnm._FilterDatabase" localSheetId="6" hidden="1">'Hallazgos 2021'!$A$10:$M$89</definedName>
    <definedName name="_xlnm._FilterDatabase" localSheetId="7" hidden="1">'Hallazgos 2022'!$A$10:$M$219</definedName>
    <definedName name="_xlnm._FilterDatabase" localSheetId="0" hidden="1">'PM Consolidado 2016-2022'!$A$1:$S$271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8" i="12" l="1"/>
  <c r="G88" i="12"/>
  <c r="J87" i="12"/>
  <c r="J86" i="12"/>
  <c r="J85" i="12"/>
  <c r="J84" i="12"/>
  <c r="J83" i="12"/>
  <c r="J82" i="12"/>
  <c r="J81" i="12"/>
  <c r="J80" i="12"/>
  <c r="J79" i="12"/>
  <c r="J78" i="12"/>
  <c r="J75" i="12"/>
  <c r="J74" i="12"/>
  <c r="J72" i="12"/>
  <c r="J70" i="12"/>
  <c r="J69" i="12"/>
  <c r="J68" i="12"/>
  <c r="J67" i="12"/>
  <c r="J66" i="12"/>
  <c r="J65" i="12"/>
  <c r="J64" i="12"/>
  <c r="J63" i="12"/>
  <c r="J62" i="12"/>
  <c r="J61" i="12"/>
  <c r="J60" i="12"/>
  <c r="J59" i="12"/>
  <c r="J57" i="12"/>
  <c r="J56" i="12"/>
  <c r="J55" i="12"/>
  <c r="J54" i="12"/>
  <c r="J53" i="12"/>
  <c r="J52" i="12"/>
  <c r="J51" i="12"/>
  <c r="J50" i="12"/>
  <c r="J49" i="12"/>
  <c r="J48" i="12"/>
  <c r="J88" i="12"/>
  <c r="K46" i="12"/>
  <c r="G46" i="12"/>
  <c r="J45" i="12"/>
  <c r="J44" i="12"/>
  <c r="J43" i="12"/>
  <c r="J42" i="12"/>
  <c r="J41" i="12"/>
  <c r="J40" i="12"/>
  <c r="J39" i="12"/>
  <c r="J38" i="12"/>
  <c r="J37" i="12"/>
  <c r="J36" i="12"/>
  <c r="J35" i="12"/>
  <c r="J34" i="12"/>
  <c r="J33" i="12"/>
  <c r="J32" i="12"/>
  <c r="J31" i="12"/>
  <c r="J30" i="12"/>
  <c r="K28" i="12"/>
  <c r="J28" i="12"/>
  <c r="G28" i="12"/>
  <c r="J17" i="12"/>
  <c r="K16" i="12"/>
  <c r="G16" i="12"/>
  <c r="J15" i="12"/>
  <c r="J14" i="12"/>
  <c r="J12" i="12"/>
  <c r="K9" i="12"/>
  <c r="G9" i="12"/>
  <c r="J8" i="12"/>
  <c r="F5" i="11"/>
  <c r="S186" i="9"/>
  <c r="R186" i="9"/>
  <c r="M31" i="9"/>
  <c r="J89" i="12" l="1"/>
  <c r="J9" i="12"/>
  <c r="J16" i="12"/>
  <c r="J46" i="12"/>
  <c r="J47" i="12"/>
  <c r="J11" i="12"/>
  <c r="J7" i="12"/>
  <c r="J29" i="12"/>
  <c r="T2" i="9"/>
  <c r="T3" i="9"/>
  <c r="T4" i="9"/>
  <c r="T5" i="9"/>
  <c r="T6" i="9"/>
  <c r="T7" i="9"/>
  <c r="T8" i="9"/>
  <c r="T9" i="9"/>
  <c r="T10" i="9"/>
  <c r="T11" i="9"/>
  <c r="T12" i="9"/>
  <c r="T13" i="9"/>
  <c r="T14" i="9"/>
  <c r="T15" i="9"/>
  <c r="T16" i="9"/>
  <c r="T17" i="9"/>
  <c r="T18" i="9"/>
  <c r="T19" i="9"/>
  <c r="T20" i="9"/>
  <c r="T21" i="9"/>
  <c r="T22" i="9"/>
  <c r="T23" i="9"/>
  <c r="T24" i="9"/>
  <c r="T25" i="9"/>
  <c r="T26" i="9"/>
  <c r="T27" i="9"/>
  <c r="T28" i="9"/>
  <c r="T29" i="9"/>
  <c r="T30" i="9"/>
  <c r="T31" i="9"/>
  <c r="T32" i="9"/>
  <c r="T33" i="9"/>
  <c r="T34" i="9"/>
  <c r="T35" i="9"/>
  <c r="T36" i="9"/>
  <c r="T37" i="9"/>
  <c r="T38" i="9"/>
  <c r="T39" i="9"/>
  <c r="T40" i="9"/>
  <c r="T41" i="9"/>
  <c r="T42" i="9"/>
  <c r="T43" i="9"/>
  <c r="T44" i="9"/>
  <c r="T45" i="9"/>
  <c r="T46" i="9"/>
  <c r="T47" i="9"/>
  <c r="T48" i="9"/>
  <c r="T49" i="9"/>
  <c r="T50" i="9"/>
  <c r="T51" i="9"/>
  <c r="T52" i="9"/>
  <c r="T53" i="9"/>
  <c r="T54" i="9"/>
  <c r="T55" i="9"/>
  <c r="T56" i="9"/>
  <c r="T57" i="9"/>
  <c r="T58" i="9"/>
  <c r="T59" i="9"/>
  <c r="T60" i="9"/>
  <c r="T61" i="9"/>
  <c r="T62" i="9"/>
  <c r="T63" i="9"/>
  <c r="T64" i="9"/>
  <c r="T65" i="9"/>
  <c r="T66" i="9"/>
  <c r="T67" i="9"/>
  <c r="T68" i="9"/>
  <c r="T69" i="9"/>
  <c r="T70" i="9"/>
  <c r="T71" i="9"/>
  <c r="T72" i="9"/>
  <c r="T73" i="9"/>
  <c r="T74" i="9"/>
  <c r="T75" i="9"/>
  <c r="T76" i="9"/>
  <c r="T77" i="9"/>
  <c r="T78" i="9"/>
  <c r="T79" i="9"/>
  <c r="T80" i="9"/>
  <c r="T81" i="9"/>
  <c r="T82" i="9"/>
  <c r="T83" i="9"/>
  <c r="T84" i="9"/>
  <c r="T85" i="9"/>
  <c r="T86" i="9"/>
  <c r="T87" i="9"/>
  <c r="T88" i="9"/>
  <c r="T89" i="9"/>
  <c r="T90" i="9"/>
  <c r="T91" i="9"/>
  <c r="T92" i="9"/>
  <c r="T93" i="9"/>
  <c r="T94" i="9"/>
  <c r="T95" i="9"/>
  <c r="T96" i="9"/>
  <c r="T97" i="9"/>
  <c r="T98" i="9"/>
  <c r="T99" i="9"/>
  <c r="T100" i="9"/>
  <c r="T101" i="9"/>
  <c r="T102" i="9"/>
  <c r="T103" i="9"/>
  <c r="T104" i="9"/>
  <c r="T105" i="9"/>
  <c r="T106" i="9"/>
  <c r="T107" i="9"/>
  <c r="T108" i="9"/>
  <c r="T109" i="9"/>
  <c r="T110" i="9"/>
  <c r="T111" i="9"/>
  <c r="T112" i="9"/>
  <c r="T113" i="9"/>
  <c r="T114" i="9"/>
  <c r="T115" i="9"/>
  <c r="T116" i="9"/>
  <c r="T117" i="9"/>
  <c r="T118" i="9"/>
  <c r="T119" i="9"/>
  <c r="T120" i="9"/>
  <c r="T121" i="9"/>
  <c r="T122" i="9"/>
  <c r="T123" i="9"/>
  <c r="T124" i="9"/>
  <c r="T125" i="9"/>
  <c r="T126" i="9"/>
  <c r="T127" i="9"/>
  <c r="T128" i="9"/>
  <c r="T129" i="9"/>
  <c r="T130" i="9"/>
  <c r="T131" i="9"/>
  <c r="T132" i="9"/>
  <c r="T133" i="9"/>
  <c r="T134" i="9"/>
  <c r="T135" i="9"/>
  <c r="T136" i="9"/>
  <c r="T137" i="9"/>
  <c r="T138" i="9"/>
  <c r="T139" i="9"/>
  <c r="T140" i="9"/>
  <c r="T141" i="9"/>
  <c r="T142" i="9"/>
  <c r="T143" i="9"/>
  <c r="T144" i="9"/>
  <c r="T145" i="9"/>
  <c r="T146" i="9"/>
  <c r="T147" i="9"/>
  <c r="T148" i="9"/>
  <c r="T149" i="9"/>
  <c r="T150" i="9"/>
  <c r="T151" i="9"/>
  <c r="T152" i="9"/>
  <c r="T153" i="9"/>
  <c r="T154" i="9"/>
  <c r="T155" i="9"/>
  <c r="T156" i="9"/>
  <c r="T157" i="9"/>
  <c r="T158" i="9"/>
  <c r="T159" i="9"/>
  <c r="T160" i="9"/>
  <c r="T161" i="9"/>
  <c r="T162" i="9"/>
  <c r="T163" i="9"/>
  <c r="T164" i="9"/>
  <c r="T165" i="9"/>
  <c r="T166" i="9"/>
  <c r="T167" i="9"/>
  <c r="T168" i="9"/>
  <c r="T169" i="9"/>
  <c r="T170" i="9"/>
  <c r="T171" i="9"/>
  <c r="T172" i="9"/>
  <c r="T173" i="9"/>
  <c r="T174" i="9"/>
  <c r="T175" i="9"/>
  <c r="T176" i="9"/>
  <c r="T177" i="9"/>
  <c r="T178" i="9"/>
  <c r="T179" i="9"/>
  <c r="T180" i="9"/>
  <c r="T181" i="9"/>
  <c r="T182" i="9"/>
  <c r="T183" i="9"/>
  <c r="T184" i="9"/>
  <c r="T185" i="9"/>
  <c r="T186" i="9"/>
  <c r="T187" i="9"/>
  <c r="T188" i="9"/>
  <c r="T189" i="9"/>
  <c r="T190" i="9"/>
  <c r="T191" i="9"/>
  <c r="T192" i="9"/>
  <c r="T193" i="9"/>
  <c r="T194" i="9"/>
  <c r="T195" i="9"/>
  <c r="T196" i="9"/>
  <c r="T197" i="9"/>
  <c r="T198" i="9"/>
  <c r="T199" i="9"/>
  <c r="T200" i="9"/>
  <c r="T201" i="9"/>
  <c r="T202" i="9"/>
  <c r="T203" i="9"/>
  <c r="T204" i="9"/>
  <c r="T205" i="9"/>
  <c r="T206" i="9"/>
  <c r="T207" i="9"/>
  <c r="T208" i="9"/>
  <c r="T209" i="9"/>
  <c r="T210" i="9"/>
  <c r="T211" i="9"/>
  <c r="T212" i="9"/>
  <c r="T213" i="9"/>
  <c r="T214" i="9"/>
  <c r="T215" i="9"/>
  <c r="T216" i="9"/>
  <c r="T217" i="9"/>
  <c r="T218" i="9"/>
  <c r="T219" i="9"/>
  <c r="T220" i="9"/>
  <c r="T221" i="9"/>
  <c r="T222" i="9"/>
  <c r="T223" i="9"/>
  <c r="T224" i="9"/>
  <c r="T225" i="9"/>
  <c r="T226" i="9"/>
  <c r="T227" i="9"/>
  <c r="T228" i="9"/>
  <c r="T229" i="9"/>
  <c r="T230" i="9"/>
  <c r="T231" i="9"/>
  <c r="T232" i="9"/>
  <c r="T233" i="9"/>
  <c r="T234" i="9"/>
  <c r="T235" i="9"/>
  <c r="T236" i="9"/>
  <c r="T237" i="9"/>
  <c r="T238" i="9"/>
  <c r="T239" i="9"/>
  <c r="T240" i="9"/>
  <c r="T241" i="9"/>
  <c r="T242" i="9"/>
  <c r="T243" i="9"/>
  <c r="T244" i="9"/>
  <c r="T245" i="9"/>
  <c r="T246" i="9"/>
  <c r="T247" i="9"/>
  <c r="T248" i="9"/>
  <c r="T249" i="9"/>
  <c r="T250" i="9"/>
  <c r="T251" i="9"/>
  <c r="T252" i="9"/>
  <c r="T253" i="9"/>
  <c r="T254" i="9"/>
  <c r="T255" i="9"/>
  <c r="T256" i="9"/>
  <c r="T257" i="9"/>
  <c r="T258" i="9"/>
  <c r="T259" i="9"/>
  <c r="T260" i="9"/>
  <c r="T261" i="9"/>
  <c r="T262" i="9"/>
  <c r="T263" i="9"/>
  <c r="T264" i="9"/>
  <c r="T265" i="9"/>
  <c r="T266" i="9"/>
  <c r="T267" i="9"/>
  <c r="T268" i="9"/>
  <c r="T269" i="9"/>
  <c r="T270" i="9"/>
  <c r="Q135" i="9" l="1"/>
  <c r="F7" i="11"/>
  <c r="H7" i="11" s="1"/>
  <c r="F6" i="11"/>
  <c r="H6" i="11" s="1"/>
  <c r="H5" i="11"/>
  <c r="F4" i="11"/>
  <c r="H4" i="11" s="1"/>
  <c r="F3" i="11"/>
  <c r="H3" i="11" s="1"/>
  <c r="F2" i="11"/>
  <c r="H2" i="11" s="1"/>
  <c r="E7" i="11"/>
  <c r="G7" i="11" s="1"/>
  <c r="E6" i="11"/>
  <c r="G6" i="11" s="1"/>
  <c r="E5" i="11"/>
  <c r="G5" i="11" s="1"/>
  <c r="E4" i="11"/>
  <c r="E3" i="11"/>
  <c r="E2" i="11"/>
  <c r="G2" i="11" s="1"/>
  <c r="K364" i="9"/>
  <c r="K322" i="9"/>
  <c r="K304" i="9"/>
  <c r="K292" i="9"/>
  <c r="K285" i="9"/>
  <c r="Q257" i="9"/>
  <c r="S258" i="9"/>
  <c r="R258" i="9"/>
  <c r="S257" i="9"/>
  <c r="R257" i="9"/>
  <c r="D8" i="11"/>
  <c r="C8" i="11"/>
  <c r="B8" i="11"/>
  <c r="H363" i="9"/>
  <c r="H362" i="9"/>
  <c r="H361" i="9"/>
  <c r="H360" i="9"/>
  <c r="H359" i="9"/>
  <c r="H358" i="9"/>
  <c r="H357" i="9"/>
  <c r="H356" i="9"/>
  <c r="H355" i="9"/>
  <c r="H354" i="9"/>
  <c r="H351" i="9"/>
  <c r="H350" i="9"/>
  <c r="H348" i="9"/>
  <c r="H346" i="9"/>
  <c r="H345" i="9"/>
  <c r="H344" i="9"/>
  <c r="H343" i="9"/>
  <c r="H342" i="9"/>
  <c r="H341" i="9"/>
  <c r="H340" i="9"/>
  <c r="H339" i="9"/>
  <c r="H338" i="9"/>
  <c r="H337" i="9"/>
  <c r="H336" i="9"/>
  <c r="H335" i="9"/>
  <c r="H333" i="9"/>
  <c r="H332" i="9"/>
  <c r="H331" i="9"/>
  <c r="H330" i="9"/>
  <c r="H329" i="9"/>
  <c r="H328" i="9"/>
  <c r="H327" i="9"/>
  <c r="H326" i="9"/>
  <c r="H325" i="9"/>
  <c r="H324" i="9"/>
  <c r="H323" i="9"/>
  <c r="H321" i="9"/>
  <c r="H320" i="9"/>
  <c r="H319" i="9"/>
  <c r="H318" i="9"/>
  <c r="H317" i="9"/>
  <c r="H316" i="9"/>
  <c r="H315" i="9"/>
  <c r="H314" i="9"/>
  <c r="H313" i="9"/>
  <c r="H312" i="9"/>
  <c r="H311" i="9"/>
  <c r="H310" i="9"/>
  <c r="H309" i="9"/>
  <c r="H307" i="9"/>
  <c r="H308" i="9"/>
  <c r="H306" i="9"/>
  <c r="H305" i="9"/>
  <c r="H293" i="9"/>
  <c r="H291" i="9"/>
  <c r="H290" i="9"/>
  <c r="H288" i="9"/>
  <c r="H287" i="9"/>
  <c r="H284" i="9"/>
  <c r="H283" i="9"/>
  <c r="I363" i="9"/>
  <c r="I362" i="9"/>
  <c r="I361" i="9"/>
  <c r="I360" i="9"/>
  <c r="I359" i="9"/>
  <c r="I358" i="9"/>
  <c r="I357" i="9"/>
  <c r="I356" i="9"/>
  <c r="I355" i="9"/>
  <c r="I354" i="9"/>
  <c r="I351" i="9"/>
  <c r="I350" i="9"/>
  <c r="I348" i="9"/>
  <c r="I346" i="9"/>
  <c r="I345" i="9"/>
  <c r="I344" i="9"/>
  <c r="I343" i="9"/>
  <c r="I342" i="9"/>
  <c r="I341" i="9"/>
  <c r="I340" i="9"/>
  <c r="I339" i="9"/>
  <c r="I338" i="9"/>
  <c r="I337" i="9"/>
  <c r="I336" i="9"/>
  <c r="I335" i="9"/>
  <c r="I333" i="9"/>
  <c r="I332" i="9"/>
  <c r="I331" i="9"/>
  <c r="I330" i="9"/>
  <c r="I329" i="9"/>
  <c r="I328" i="9"/>
  <c r="I327" i="9"/>
  <c r="I326" i="9"/>
  <c r="I325" i="9"/>
  <c r="I324" i="9"/>
  <c r="I323" i="9"/>
  <c r="I321" i="9"/>
  <c r="I320" i="9"/>
  <c r="I319" i="9"/>
  <c r="I318" i="9"/>
  <c r="I317" i="9"/>
  <c r="I316" i="9"/>
  <c r="I315" i="9"/>
  <c r="I314" i="9"/>
  <c r="I313" i="9"/>
  <c r="I312" i="9"/>
  <c r="I311" i="9"/>
  <c r="I310" i="9"/>
  <c r="I309" i="9"/>
  <c r="I308" i="9"/>
  <c r="I307" i="9"/>
  <c r="I306" i="9"/>
  <c r="I305" i="9"/>
  <c r="I293" i="9"/>
  <c r="I291" i="9"/>
  <c r="I290" i="9"/>
  <c r="I288" i="9"/>
  <c r="I287" i="9"/>
  <c r="I284" i="9"/>
  <c r="I283" i="9"/>
  <c r="G364" i="9"/>
  <c r="G322" i="9"/>
  <c r="G304" i="9"/>
  <c r="G292" i="9"/>
  <c r="G285" i="9"/>
  <c r="I6" i="11" l="1"/>
  <c r="I5" i="11"/>
  <c r="I4" i="11"/>
  <c r="I3" i="11"/>
  <c r="F8" i="11"/>
  <c r="H8" i="11" s="1"/>
  <c r="G4" i="11"/>
  <c r="G3" i="11"/>
  <c r="I2" i="11"/>
  <c r="E8" i="11"/>
  <c r="G8" i="11" s="1"/>
  <c r="J345" i="9"/>
  <c r="J360" i="9"/>
  <c r="J363" i="9"/>
  <c r="J361" i="9"/>
  <c r="J317" i="9"/>
  <c r="J305" i="9"/>
  <c r="J288" i="9"/>
  <c r="J355" i="9"/>
  <c r="J335" i="9"/>
  <c r="J362" i="9"/>
  <c r="J346" i="9"/>
  <c r="J333" i="9"/>
  <c r="J357" i="9"/>
  <c r="J358" i="9"/>
  <c r="J359" i="9"/>
  <c r="J324" i="9"/>
  <c r="J336" i="9"/>
  <c r="J350" i="9"/>
  <c r="I304" i="9"/>
  <c r="J311" i="9"/>
  <c r="J329" i="9"/>
  <c r="J341" i="9"/>
  <c r="J330" i="9"/>
  <c r="J342" i="9"/>
  <c r="J354" i="9"/>
  <c r="J331" i="9"/>
  <c r="J343" i="9"/>
  <c r="J332" i="9"/>
  <c r="J344" i="9"/>
  <c r="J356" i="9"/>
  <c r="J325" i="9"/>
  <c r="J337" i="9"/>
  <c r="J326" i="9"/>
  <c r="J338" i="9"/>
  <c r="J327" i="9"/>
  <c r="J339" i="9"/>
  <c r="J351" i="9"/>
  <c r="J328" i="9"/>
  <c r="J340" i="9"/>
  <c r="J323" i="9"/>
  <c r="H364" i="9"/>
  <c r="J348" i="9"/>
  <c r="J321" i="9"/>
  <c r="J320" i="9"/>
  <c r="J316" i="9"/>
  <c r="J310" i="9"/>
  <c r="J309" i="9"/>
  <c r="J308" i="9"/>
  <c r="H322" i="9"/>
  <c r="J312" i="9"/>
  <c r="J313" i="9"/>
  <c r="J314" i="9"/>
  <c r="J306" i="9"/>
  <c r="J318" i="9"/>
  <c r="J315" i="9"/>
  <c r="J307" i="9"/>
  <c r="J319" i="9"/>
  <c r="H304" i="9"/>
  <c r="J291" i="9"/>
  <c r="J287" i="9"/>
  <c r="H292" i="9"/>
  <c r="J290" i="9"/>
  <c r="H285" i="9"/>
  <c r="H365" i="9" s="1"/>
  <c r="J283" i="9"/>
  <c r="J284" i="9"/>
  <c r="I322" i="9"/>
  <c r="J293" i="9"/>
  <c r="I364" i="9"/>
  <c r="I292" i="9"/>
  <c r="I285" i="9"/>
  <c r="N271" i="9"/>
  <c r="J271" i="9"/>
  <c r="S270" i="9"/>
  <c r="R270" i="9"/>
  <c r="Q270" i="9"/>
  <c r="M270" i="9"/>
  <c r="S269" i="9"/>
  <c r="R269" i="9"/>
  <c r="Q269" i="9"/>
  <c r="M269" i="9"/>
  <c r="S268" i="9"/>
  <c r="R268" i="9"/>
  <c r="Q268" i="9"/>
  <c r="M268" i="9"/>
  <c r="S267" i="9"/>
  <c r="R267" i="9"/>
  <c r="Q267" i="9"/>
  <c r="M267" i="9"/>
  <c r="S266" i="9"/>
  <c r="R266" i="9"/>
  <c r="Q266" i="9"/>
  <c r="M266" i="9"/>
  <c r="S265" i="9"/>
  <c r="R265" i="9"/>
  <c r="Q265" i="9"/>
  <c r="M265" i="9"/>
  <c r="S264" i="9"/>
  <c r="R264" i="9"/>
  <c r="Q264" i="9"/>
  <c r="M264" i="9"/>
  <c r="S263" i="9"/>
  <c r="R263" i="9"/>
  <c r="Q263" i="9"/>
  <c r="M263" i="9"/>
  <c r="S262" i="9"/>
  <c r="R262" i="9"/>
  <c r="Q262" i="9"/>
  <c r="M262" i="9"/>
  <c r="S261" i="9"/>
  <c r="R261" i="9"/>
  <c r="Q261" i="9"/>
  <c r="M261" i="9"/>
  <c r="S260" i="9"/>
  <c r="R260" i="9"/>
  <c r="Q260" i="9"/>
  <c r="M260" i="9"/>
  <c r="S259" i="9"/>
  <c r="R259" i="9"/>
  <c r="Q259" i="9"/>
  <c r="M259" i="9"/>
  <c r="Q258" i="9"/>
  <c r="P271" i="9" s="1"/>
  <c r="M258" i="9"/>
  <c r="M257" i="9"/>
  <c r="S256" i="9"/>
  <c r="R256" i="9"/>
  <c r="Q256" i="9"/>
  <c r="M256" i="9"/>
  <c r="S255" i="9"/>
  <c r="R255" i="9"/>
  <c r="Q255" i="9"/>
  <c r="M255" i="9"/>
  <c r="S254" i="9"/>
  <c r="R254" i="9"/>
  <c r="Q254" i="9"/>
  <c r="M254" i="9"/>
  <c r="S253" i="9"/>
  <c r="R253" i="9"/>
  <c r="Q253" i="9"/>
  <c r="M253" i="9"/>
  <c r="S252" i="9"/>
  <c r="R252" i="9"/>
  <c r="Q252" i="9"/>
  <c r="M252" i="9"/>
  <c r="S251" i="9"/>
  <c r="R251" i="9"/>
  <c r="Q251" i="9"/>
  <c r="M251" i="9"/>
  <c r="S250" i="9"/>
  <c r="R250" i="9"/>
  <c r="Q250" i="9"/>
  <c r="M250" i="9"/>
  <c r="S249" i="9"/>
  <c r="R249" i="9"/>
  <c r="Q249" i="9"/>
  <c r="M249" i="9"/>
  <c r="S248" i="9"/>
  <c r="R248" i="9"/>
  <c r="Q248" i="9"/>
  <c r="M248" i="9"/>
  <c r="S247" i="9"/>
  <c r="R247" i="9"/>
  <c r="Q247" i="9"/>
  <c r="M247" i="9"/>
  <c r="S246" i="9"/>
  <c r="R246" i="9"/>
  <c r="Q246" i="9"/>
  <c r="M246" i="9"/>
  <c r="S245" i="9"/>
  <c r="R245" i="9"/>
  <c r="Q245" i="9"/>
  <c r="M245" i="9"/>
  <c r="S244" i="9"/>
  <c r="R244" i="9"/>
  <c r="Q244" i="9"/>
  <c r="M244" i="9"/>
  <c r="S243" i="9"/>
  <c r="R243" i="9"/>
  <c r="Q243" i="9"/>
  <c r="M243" i="9"/>
  <c r="S242" i="9"/>
  <c r="R242" i="9"/>
  <c r="Q242" i="9"/>
  <c r="M242" i="9"/>
  <c r="S241" i="9"/>
  <c r="R241" i="9"/>
  <c r="Q241" i="9"/>
  <c r="M241" i="9"/>
  <c r="S240" i="9"/>
  <c r="R240" i="9"/>
  <c r="Q240" i="9"/>
  <c r="M240" i="9"/>
  <c r="S239" i="9"/>
  <c r="R239" i="9"/>
  <c r="Q239" i="9"/>
  <c r="M239" i="9"/>
  <c r="S238" i="9"/>
  <c r="R238" i="9"/>
  <c r="Q238" i="9"/>
  <c r="M238" i="9"/>
  <c r="S237" i="9"/>
  <c r="R237" i="9"/>
  <c r="Q237" i="9"/>
  <c r="M237" i="9"/>
  <c r="S236" i="9"/>
  <c r="R236" i="9"/>
  <c r="Q236" i="9"/>
  <c r="M236" i="9"/>
  <c r="S235" i="9"/>
  <c r="R235" i="9"/>
  <c r="Q235" i="9"/>
  <c r="M235" i="9"/>
  <c r="S234" i="9"/>
  <c r="R234" i="9"/>
  <c r="Q234" i="9"/>
  <c r="M234" i="9"/>
  <c r="S233" i="9"/>
  <c r="R233" i="9"/>
  <c r="Q233" i="9"/>
  <c r="M233" i="9"/>
  <c r="S232" i="9"/>
  <c r="R232" i="9"/>
  <c r="Q232" i="9"/>
  <c r="M232" i="9"/>
  <c r="S231" i="9"/>
  <c r="R231" i="9"/>
  <c r="Q231" i="9"/>
  <c r="M231" i="9"/>
  <c r="S230" i="9"/>
  <c r="R230" i="9"/>
  <c r="Q230" i="9"/>
  <c r="M230" i="9"/>
  <c r="S229" i="9"/>
  <c r="R229" i="9"/>
  <c r="Q229" i="9"/>
  <c r="M229" i="9"/>
  <c r="S228" i="9"/>
  <c r="R228" i="9"/>
  <c r="Q228" i="9"/>
  <c r="M228" i="9"/>
  <c r="S227" i="9"/>
  <c r="R227" i="9"/>
  <c r="Q227" i="9"/>
  <c r="M227" i="9"/>
  <c r="S226" i="9"/>
  <c r="R226" i="9"/>
  <c r="Q226" i="9"/>
  <c r="M226" i="9"/>
  <c r="S225" i="9"/>
  <c r="R225" i="9"/>
  <c r="Q225" i="9"/>
  <c r="M225" i="9"/>
  <c r="S224" i="9"/>
  <c r="R224" i="9"/>
  <c r="Q224" i="9"/>
  <c r="M224" i="9"/>
  <c r="S223" i="9"/>
  <c r="R223" i="9"/>
  <c r="Q223" i="9"/>
  <c r="M223" i="9"/>
  <c r="S222" i="9"/>
  <c r="R222" i="9"/>
  <c r="Q222" i="9"/>
  <c r="M222" i="9"/>
  <c r="S221" i="9"/>
  <c r="R221" i="9"/>
  <c r="Q221" i="9"/>
  <c r="M221" i="9"/>
  <c r="S220" i="9"/>
  <c r="R220" i="9"/>
  <c r="Q220" i="9"/>
  <c r="M220" i="9"/>
  <c r="S219" i="9"/>
  <c r="R219" i="9"/>
  <c r="Q219" i="9"/>
  <c r="M219" i="9"/>
  <c r="S218" i="9"/>
  <c r="R218" i="9"/>
  <c r="Q218" i="9"/>
  <c r="M218" i="9"/>
  <c r="S217" i="9"/>
  <c r="R217" i="9"/>
  <c r="Q217" i="9"/>
  <c r="M217" i="9"/>
  <c r="S216" i="9"/>
  <c r="R216" i="9"/>
  <c r="Q216" i="9"/>
  <c r="M216" i="9"/>
  <c r="S215" i="9"/>
  <c r="R215" i="9"/>
  <c r="Q215" i="9"/>
  <c r="M215" i="9"/>
  <c r="S214" i="9"/>
  <c r="R214" i="9"/>
  <c r="Q214" i="9"/>
  <c r="M214" i="9"/>
  <c r="S213" i="9"/>
  <c r="R213" i="9"/>
  <c r="Q213" i="9"/>
  <c r="M213" i="9"/>
  <c r="S212" i="9"/>
  <c r="R212" i="9"/>
  <c r="Q212" i="9"/>
  <c r="M212" i="9"/>
  <c r="S211" i="9"/>
  <c r="R211" i="9"/>
  <c r="Q211" i="9"/>
  <c r="M211" i="9"/>
  <c r="S210" i="9"/>
  <c r="R210" i="9"/>
  <c r="Q210" i="9"/>
  <c r="M210" i="9"/>
  <c r="S209" i="9"/>
  <c r="R209" i="9"/>
  <c r="Q209" i="9"/>
  <c r="M209" i="9"/>
  <c r="S208" i="9"/>
  <c r="R208" i="9"/>
  <c r="Q208" i="9"/>
  <c r="M208" i="9"/>
  <c r="S207" i="9"/>
  <c r="R207" i="9"/>
  <c r="Q207" i="9"/>
  <c r="M207" i="9"/>
  <c r="S206" i="9"/>
  <c r="R206" i="9"/>
  <c r="Q206" i="9"/>
  <c r="M206" i="9"/>
  <c r="S205" i="9"/>
  <c r="R205" i="9"/>
  <c r="Q205" i="9"/>
  <c r="M205" i="9"/>
  <c r="S204" i="9"/>
  <c r="R204" i="9"/>
  <c r="Q204" i="9"/>
  <c r="M204" i="9"/>
  <c r="S203" i="9"/>
  <c r="R203" i="9"/>
  <c r="Q203" i="9"/>
  <c r="M203" i="9"/>
  <c r="S202" i="9"/>
  <c r="R202" i="9"/>
  <c r="Q202" i="9"/>
  <c r="M202" i="9"/>
  <c r="S201" i="9"/>
  <c r="R201" i="9"/>
  <c r="Q201" i="9"/>
  <c r="M201" i="9"/>
  <c r="S200" i="9"/>
  <c r="R200" i="9"/>
  <c r="Q200" i="9"/>
  <c r="M200" i="9"/>
  <c r="S199" i="9"/>
  <c r="R199" i="9"/>
  <c r="Q199" i="9"/>
  <c r="M199" i="9"/>
  <c r="S198" i="9"/>
  <c r="R198" i="9"/>
  <c r="Q198" i="9"/>
  <c r="M198" i="9"/>
  <c r="S197" i="9"/>
  <c r="R197" i="9"/>
  <c r="Q197" i="9"/>
  <c r="M197" i="9"/>
  <c r="S196" i="9"/>
  <c r="R196" i="9"/>
  <c r="Q196" i="9"/>
  <c r="M196" i="9"/>
  <c r="S195" i="9"/>
  <c r="R195" i="9"/>
  <c r="Q195" i="9"/>
  <c r="M195" i="9"/>
  <c r="S194" i="9"/>
  <c r="R194" i="9"/>
  <c r="Q194" i="9"/>
  <c r="M194" i="9"/>
  <c r="S193" i="9"/>
  <c r="R193" i="9"/>
  <c r="Q193" i="9"/>
  <c r="M193" i="9"/>
  <c r="S192" i="9"/>
  <c r="R192" i="9"/>
  <c r="Q192" i="9"/>
  <c r="M192" i="9"/>
  <c r="S191" i="9"/>
  <c r="R191" i="9"/>
  <c r="Q191" i="9"/>
  <c r="M191" i="9"/>
  <c r="S190" i="9"/>
  <c r="R190" i="9"/>
  <c r="Q190" i="9"/>
  <c r="M190" i="9"/>
  <c r="S189" i="9"/>
  <c r="R189" i="9"/>
  <c r="Q189" i="9"/>
  <c r="M189" i="9"/>
  <c r="S188" i="9"/>
  <c r="R188" i="9"/>
  <c r="Q188" i="9"/>
  <c r="M188" i="9"/>
  <c r="S187" i="9"/>
  <c r="R187" i="9"/>
  <c r="Q187" i="9"/>
  <c r="M187" i="9"/>
  <c r="Q186" i="9"/>
  <c r="M186" i="9"/>
  <c r="S185" i="9"/>
  <c r="R185" i="9"/>
  <c r="Q185" i="9"/>
  <c r="M185" i="9"/>
  <c r="S184" i="9"/>
  <c r="R184" i="9"/>
  <c r="Q184" i="9"/>
  <c r="M184" i="9"/>
  <c r="S183" i="9"/>
  <c r="R183" i="9"/>
  <c r="Q183" i="9"/>
  <c r="M183" i="9"/>
  <c r="S182" i="9"/>
  <c r="R182" i="9"/>
  <c r="Q182" i="9"/>
  <c r="M182" i="9"/>
  <c r="S181" i="9"/>
  <c r="R181" i="9"/>
  <c r="Q181" i="9"/>
  <c r="M181" i="9"/>
  <c r="S180" i="9"/>
  <c r="R180" i="9"/>
  <c r="Q180" i="9"/>
  <c r="M180" i="9"/>
  <c r="S179" i="9"/>
  <c r="R179" i="9"/>
  <c r="Q179" i="9"/>
  <c r="M179" i="9"/>
  <c r="S178" i="9"/>
  <c r="R178" i="9"/>
  <c r="Q178" i="9"/>
  <c r="M178" i="9"/>
  <c r="S177" i="9"/>
  <c r="R177" i="9"/>
  <c r="Q177" i="9"/>
  <c r="M177" i="9"/>
  <c r="S176" i="9"/>
  <c r="R176" i="9"/>
  <c r="Q176" i="9"/>
  <c r="M176" i="9"/>
  <c r="S175" i="9"/>
  <c r="R175" i="9"/>
  <c r="Q175" i="9"/>
  <c r="M175" i="9"/>
  <c r="S174" i="9"/>
  <c r="R174" i="9"/>
  <c r="Q174" i="9"/>
  <c r="M174" i="9"/>
  <c r="S173" i="9"/>
  <c r="R173" i="9"/>
  <c r="Q173" i="9"/>
  <c r="M173" i="9"/>
  <c r="S172" i="9"/>
  <c r="R172" i="9"/>
  <c r="Q172" i="9"/>
  <c r="M172" i="9"/>
  <c r="S171" i="9"/>
  <c r="R171" i="9"/>
  <c r="Q171" i="9"/>
  <c r="M171" i="9"/>
  <c r="S170" i="9"/>
  <c r="R170" i="9"/>
  <c r="Q170" i="9"/>
  <c r="M170" i="9"/>
  <c r="S169" i="9"/>
  <c r="R169" i="9"/>
  <c r="Q169" i="9"/>
  <c r="M169" i="9"/>
  <c r="S168" i="9"/>
  <c r="R168" i="9"/>
  <c r="Q168" i="9"/>
  <c r="M168" i="9"/>
  <c r="S167" i="9"/>
  <c r="R167" i="9"/>
  <c r="Q167" i="9"/>
  <c r="M167" i="9"/>
  <c r="S166" i="9"/>
  <c r="R166" i="9"/>
  <c r="Q166" i="9"/>
  <c r="M166" i="9"/>
  <c r="S165" i="9"/>
  <c r="R165" i="9"/>
  <c r="Q165" i="9"/>
  <c r="M165" i="9"/>
  <c r="S164" i="9"/>
  <c r="R164" i="9"/>
  <c r="Q164" i="9"/>
  <c r="M164" i="9"/>
  <c r="S163" i="9"/>
  <c r="R163" i="9"/>
  <c r="Q163" i="9"/>
  <c r="M163" i="9"/>
  <c r="S162" i="9"/>
  <c r="R162" i="9"/>
  <c r="Q162" i="9"/>
  <c r="M162" i="9"/>
  <c r="S161" i="9"/>
  <c r="R161" i="9"/>
  <c r="Q161" i="9"/>
  <c r="M161" i="9"/>
  <c r="S160" i="9"/>
  <c r="R160" i="9"/>
  <c r="Q160" i="9"/>
  <c r="M160" i="9"/>
  <c r="S159" i="9"/>
  <c r="R159" i="9"/>
  <c r="Q159" i="9"/>
  <c r="M159" i="9"/>
  <c r="S158" i="9"/>
  <c r="R158" i="9"/>
  <c r="Q158" i="9"/>
  <c r="M158" i="9"/>
  <c r="S157" i="9"/>
  <c r="R157" i="9"/>
  <c r="Q157" i="9"/>
  <c r="M157" i="9"/>
  <c r="S156" i="9"/>
  <c r="R156" i="9"/>
  <c r="Q156" i="9"/>
  <c r="M156" i="9"/>
  <c r="S155" i="9"/>
  <c r="R155" i="9"/>
  <c r="Q155" i="9"/>
  <c r="M155" i="9"/>
  <c r="S154" i="9"/>
  <c r="R154" i="9"/>
  <c r="Q154" i="9"/>
  <c r="M154" i="9"/>
  <c r="S153" i="9"/>
  <c r="R153" i="9"/>
  <c r="Q153" i="9"/>
  <c r="M153" i="9"/>
  <c r="S152" i="9"/>
  <c r="R152" i="9"/>
  <c r="Q152" i="9"/>
  <c r="S151" i="9"/>
  <c r="R151" i="9"/>
  <c r="Q151" i="9"/>
  <c r="M151" i="9"/>
  <c r="S150" i="9"/>
  <c r="R150" i="9"/>
  <c r="Q150" i="9"/>
  <c r="M150" i="9"/>
  <c r="S149" i="9"/>
  <c r="R149" i="9"/>
  <c r="Q149" i="9"/>
  <c r="M149" i="9"/>
  <c r="S148" i="9"/>
  <c r="R148" i="9"/>
  <c r="Q148" i="9"/>
  <c r="M148" i="9"/>
  <c r="S147" i="9"/>
  <c r="R147" i="9"/>
  <c r="Q147" i="9"/>
  <c r="M147" i="9"/>
  <c r="S146" i="9"/>
  <c r="R146" i="9"/>
  <c r="Q146" i="9"/>
  <c r="M146" i="9"/>
  <c r="S145" i="9"/>
  <c r="R145" i="9"/>
  <c r="Q145" i="9"/>
  <c r="M145" i="9"/>
  <c r="S144" i="9"/>
  <c r="R144" i="9"/>
  <c r="Q144" i="9"/>
  <c r="M144" i="9"/>
  <c r="S143" i="9"/>
  <c r="R143" i="9"/>
  <c r="Q143" i="9"/>
  <c r="M143" i="9"/>
  <c r="S142" i="9"/>
  <c r="R142" i="9"/>
  <c r="Q142" i="9"/>
  <c r="M142" i="9"/>
  <c r="S141" i="9"/>
  <c r="R141" i="9"/>
  <c r="Q141" i="9"/>
  <c r="M141" i="9"/>
  <c r="S140" i="9"/>
  <c r="R140" i="9"/>
  <c r="Q140" i="9"/>
  <c r="M140" i="9"/>
  <c r="S139" i="9"/>
  <c r="R139" i="9"/>
  <c r="Q139" i="9"/>
  <c r="M139" i="9"/>
  <c r="S138" i="9"/>
  <c r="R138" i="9"/>
  <c r="Q138" i="9"/>
  <c r="M138" i="9"/>
  <c r="S137" i="9"/>
  <c r="R137" i="9"/>
  <c r="Q137" i="9"/>
  <c r="M137" i="9"/>
  <c r="S136" i="9"/>
  <c r="R136" i="9"/>
  <c r="Q136" i="9"/>
  <c r="M136" i="9"/>
  <c r="S135" i="9"/>
  <c r="R135" i="9"/>
  <c r="M135" i="9"/>
  <c r="S134" i="9"/>
  <c r="R134" i="9"/>
  <c r="Q134" i="9"/>
  <c r="M134" i="9"/>
  <c r="S133" i="9"/>
  <c r="R133" i="9"/>
  <c r="Q133" i="9"/>
  <c r="M133" i="9"/>
  <c r="S132" i="9"/>
  <c r="R132" i="9"/>
  <c r="Q132" i="9"/>
  <c r="M132" i="9"/>
  <c r="S131" i="9"/>
  <c r="R131" i="9"/>
  <c r="Q131" i="9"/>
  <c r="M131" i="9"/>
  <c r="S130" i="9"/>
  <c r="R130" i="9"/>
  <c r="Q130" i="9"/>
  <c r="M130" i="9"/>
  <c r="S129" i="9"/>
  <c r="R129" i="9"/>
  <c r="Q129" i="9"/>
  <c r="M129" i="9"/>
  <c r="S128" i="9"/>
  <c r="R128" i="9"/>
  <c r="Q128" i="9"/>
  <c r="M128" i="9"/>
  <c r="S127" i="9"/>
  <c r="R127" i="9"/>
  <c r="Q127" i="9"/>
  <c r="M127" i="9"/>
  <c r="S126" i="9"/>
  <c r="R126" i="9"/>
  <c r="Q126" i="9"/>
  <c r="M126" i="9"/>
  <c r="S125" i="9"/>
  <c r="R125" i="9"/>
  <c r="Q125" i="9"/>
  <c r="M125" i="9"/>
  <c r="S124" i="9"/>
  <c r="R124" i="9"/>
  <c r="Q124" i="9"/>
  <c r="M124" i="9"/>
  <c r="S123" i="9"/>
  <c r="R123" i="9"/>
  <c r="Q123" i="9"/>
  <c r="M123" i="9"/>
  <c r="S122" i="9"/>
  <c r="R122" i="9"/>
  <c r="Q122" i="9"/>
  <c r="M122" i="9"/>
  <c r="S121" i="9"/>
  <c r="R121" i="9"/>
  <c r="Q121" i="9"/>
  <c r="M121" i="9"/>
  <c r="S120" i="9"/>
  <c r="R120" i="9"/>
  <c r="Q120" i="9"/>
  <c r="S119" i="9"/>
  <c r="R119" i="9"/>
  <c r="Q119" i="9"/>
  <c r="S118" i="9"/>
  <c r="R118" i="9"/>
  <c r="Q118" i="9"/>
  <c r="M118" i="9"/>
  <c r="S117" i="9"/>
  <c r="R117" i="9"/>
  <c r="Q117" i="9"/>
  <c r="M117" i="9"/>
  <c r="S116" i="9"/>
  <c r="R116" i="9"/>
  <c r="Q116" i="9"/>
  <c r="M116" i="9"/>
  <c r="S115" i="9"/>
  <c r="R115" i="9"/>
  <c r="Q115" i="9"/>
  <c r="M115" i="9"/>
  <c r="S114" i="9"/>
  <c r="R114" i="9"/>
  <c r="Q114" i="9"/>
  <c r="M114" i="9"/>
  <c r="S113" i="9"/>
  <c r="R113" i="9"/>
  <c r="Q113" i="9"/>
  <c r="M113" i="9"/>
  <c r="S112" i="9"/>
  <c r="R112" i="9"/>
  <c r="Q112" i="9"/>
  <c r="M112" i="9"/>
  <c r="S111" i="9"/>
  <c r="R111" i="9"/>
  <c r="Q111" i="9"/>
  <c r="M111" i="9"/>
  <c r="S110" i="9"/>
  <c r="R110" i="9"/>
  <c r="Q110" i="9"/>
  <c r="M110" i="9"/>
  <c r="S109" i="9"/>
  <c r="R109" i="9"/>
  <c r="Q109" i="9"/>
  <c r="M109" i="9"/>
  <c r="S108" i="9"/>
  <c r="R108" i="9"/>
  <c r="Q108" i="9"/>
  <c r="M108" i="9"/>
  <c r="S107" i="9"/>
  <c r="R107" i="9"/>
  <c r="Q107" i="9"/>
  <c r="M107" i="9"/>
  <c r="S106" i="9"/>
  <c r="R106" i="9"/>
  <c r="Q106" i="9"/>
  <c r="M106" i="9"/>
  <c r="S105" i="9"/>
  <c r="R105" i="9"/>
  <c r="Q105" i="9"/>
  <c r="M105" i="9"/>
  <c r="S104" i="9"/>
  <c r="R104" i="9"/>
  <c r="Q104" i="9"/>
  <c r="M104" i="9"/>
  <c r="S103" i="9"/>
  <c r="R103" i="9"/>
  <c r="Q103" i="9"/>
  <c r="M103" i="9"/>
  <c r="S102" i="9"/>
  <c r="R102" i="9"/>
  <c r="Q102" i="9"/>
  <c r="M102" i="9"/>
  <c r="S101" i="9"/>
  <c r="R101" i="9"/>
  <c r="Q101" i="9"/>
  <c r="M101" i="9"/>
  <c r="S100" i="9"/>
  <c r="R100" i="9"/>
  <c r="Q100" i="9"/>
  <c r="M100" i="9"/>
  <c r="S99" i="9"/>
  <c r="R99" i="9"/>
  <c r="Q99" i="9"/>
  <c r="M99" i="9"/>
  <c r="S98" i="9"/>
  <c r="R98" i="9"/>
  <c r="Q98" i="9"/>
  <c r="M98" i="9"/>
  <c r="S97" i="9"/>
  <c r="R97" i="9"/>
  <c r="Q97" i="9"/>
  <c r="M97" i="9"/>
  <c r="S96" i="9"/>
  <c r="R96" i="9"/>
  <c r="Q96" i="9"/>
  <c r="M96" i="9"/>
  <c r="S95" i="9"/>
  <c r="R95" i="9"/>
  <c r="Q95" i="9"/>
  <c r="M95" i="9"/>
  <c r="S94" i="9"/>
  <c r="R94" i="9"/>
  <c r="Q94" i="9"/>
  <c r="M94" i="9"/>
  <c r="S93" i="9"/>
  <c r="R93" i="9"/>
  <c r="Q93" i="9"/>
  <c r="M93" i="9"/>
  <c r="S92" i="9"/>
  <c r="R92" i="9"/>
  <c r="Q92" i="9"/>
  <c r="M92" i="9"/>
  <c r="S91" i="9"/>
  <c r="R91" i="9"/>
  <c r="Q91" i="9"/>
  <c r="M91" i="9"/>
  <c r="S90" i="9"/>
  <c r="R90" i="9"/>
  <c r="Q90" i="9"/>
  <c r="M90" i="9"/>
  <c r="S89" i="9"/>
  <c r="R89" i="9"/>
  <c r="Q89" i="9"/>
  <c r="M89" i="9"/>
  <c r="S88" i="9"/>
  <c r="R88" i="9"/>
  <c r="Q88" i="9"/>
  <c r="M88" i="9"/>
  <c r="S87" i="9"/>
  <c r="R87" i="9"/>
  <c r="Q87" i="9"/>
  <c r="M87" i="9"/>
  <c r="S86" i="9"/>
  <c r="R86" i="9"/>
  <c r="Q86" i="9"/>
  <c r="M86" i="9"/>
  <c r="S85" i="9"/>
  <c r="R85" i="9"/>
  <c r="Q85" i="9"/>
  <c r="M85" i="9"/>
  <c r="S84" i="9"/>
  <c r="R84" i="9"/>
  <c r="Q84" i="9"/>
  <c r="M84" i="9"/>
  <c r="S83" i="9"/>
  <c r="R83" i="9"/>
  <c r="Q83" i="9"/>
  <c r="M83" i="9"/>
  <c r="S82" i="9"/>
  <c r="R82" i="9"/>
  <c r="Q82" i="9"/>
  <c r="M82" i="9"/>
  <c r="S81" i="9"/>
  <c r="R81" i="9"/>
  <c r="Q81" i="9"/>
  <c r="M81" i="9"/>
  <c r="S80" i="9"/>
  <c r="R80" i="9"/>
  <c r="Q80" i="9"/>
  <c r="M80" i="9"/>
  <c r="S79" i="9"/>
  <c r="R79" i="9"/>
  <c r="Q79" i="9"/>
  <c r="M79" i="9"/>
  <c r="S78" i="9"/>
  <c r="R78" i="9"/>
  <c r="Q78" i="9"/>
  <c r="M78" i="9"/>
  <c r="S77" i="9"/>
  <c r="R77" i="9"/>
  <c r="Q77" i="9"/>
  <c r="M77" i="9"/>
  <c r="S76" i="9"/>
  <c r="R76" i="9"/>
  <c r="Q76" i="9"/>
  <c r="M76" i="9"/>
  <c r="S75" i="9"/>
  <c r="R75" i="9"/>
  <c r="Q75" i="9"/>
  <c r="M75" i="9"/>
  <c r="S74" i="9"/>
  <c r="R74" i="9"/>
  <c r="Q74" i="9"/>
  <c r="M74" i="9"/>
  <c r="S73" i="9"/>
  <c r="R73" i="9"/>
  <c r="Q73" i="9"/>
  <c r="M73" i="9"/>
  <c r="S72" i="9"/>
  <c r="R72" i="9"/>
  <c r="Q72" i="9"/>
  <c r="M72" i="9"/>
  <c r="S71" i="9"/>
  <c r="R71" i="9"/>
  <c r="Q71" i="9"/>
  <c r="M71" i="9"/>
  <c r="S70" i="9"/>
  <c r="R70" i="9"/>
  <c r="Q70" i="9"/>
  <c r="M70" i="9"/>
  <c r="S69" i="9"/>
  <c r="R69" i="9"/>
  <c r="Q69" i="9"/>
  <c r="M69" i="9"/>
  <c r="S68" i="9"/>
  <c r="R68" i="9"/>
  <c r="Q68" i="9"/>
  <c r="M68" i="9"/>
  <c r="S67" i="9"/>
  <c r="R67" i="9"/>
  <c r="Q67" i="9"/>
  <c r="M67" i="9"/>
  <c r="S66" i="9"/>
  <c r="R66" i="9"/>
  <c r="Q66" i="9"/>
  <c r="M66" i="9"/>
  <c r="S65" i="9"/>
  <c r="R65" i="9"/>
  <c r="Q65" i="9"/>
  <c r="M65" i="9"/>
  <c r="S64" i="9"/>
  <c r="R64" i="9"/>
  <c r="Q64" i="9"/>
  <c r="M64" i="9"/>
  <c r="S63" i="9"/>
  <c r="R63" i="9"/>
  <c r="Q63" i="9"/>
  <c r="M63" i="9"/>
  <c r="S62" i="9"/>
  <c r="R62" i="9"/>
  <c r="Q62" i="9"/>
  <c r="M62" i="9"/>
  <c r="S61" i="9"/>
  <c r="R61" i="9"/>
  <c r="Q61" i="9"/>
  <c r="M61" i="9"/>
  <c r="S60" i="9"/>
  <c r="R60" i="9"/>
  <c r="Q60" i="9"/>
  <c r="M60" i="9"/>
  <c r="S59" i="9"/>
  <c r="R59" i="9"/>
  <c r="Q59" i="9"/>
  <c r="M59" i="9"/>
  <c r="S58" i="9"/>
  <c r="R58" i="9"/>
  <c r="Q58" i="9"/>
  <c r="M58" i="9"/>
  <c r="S57" i="9"/>
  <c r="R57" i="9"/>
  <c r="Q57" i="9"/>
  <c r="M57" i="9"/>
  <c r="S56" i="9"/>
  <c r="R56" i="9"/>
  <c r="Q56" i="9"/>
  <c r="M56" i="9"/>
  <c r="S55" i="9"/>
  <c r="R55" i="9"/>
  <c r="Q55" i="9"/>
  <c r="M55" i="9"/>
  <c r="S54" i="9"/>
  <c r="R54" i="9"/>
  <c r="Q54" i="9"/>
  <c r="M54" i="9"/>
  <c r="S53" i="9"/>
  <c r="R53" i="9"/>
  <c r="Q53" i="9"/>
  <c r="M53" i="9"/>
  <c r="S52" i="9"/>
  <c r="R52" i="9"/>
  <c r="Q52" i="9"/>
  <c r="M52" i="9"/>
  <c r="S51" i="9"/>
  <c r="R51" i="9"/>
  <c r="Q51" i="9"/>
  <c r="M51" i="9"/>
  <c r="S50" i="9"/>
  <c r="R50" i="9"/>
  <c r="Q50" i="9"/>
  <c r="M50" i="9"/>
  <c r="S49" i="9"/>
  <c r="R49" i="9"/>
  <c r="Q49" i="9"/>
  <c r="M49" i="9"/>
  <c r="S48" i="9"/>
  <c r="R48" i="9"/>
  <c r="Q48" i="9"/>
  <c r="M48" i="9"/>
  <c r="S47" i="9"/>
  <c r="R47" i="9"/>
  <c r="Q47" i="9"/>
  <c r="M47" i="9"/>
  <c r="S46" i="9"/>
  <c r="R46" i="9"/>
  <c r="Q46" i="9"/>
  <c r="M46" i="9"/>
  <c r="S45" i="9"/>
  <c r="R45" i="9"/>
  <c r="Q45" i="9"/>
  <c r="M45" i="9"/>
  <c r="S44" i="9"/>
  <c r="R44" i="9"/>
  <c r="Q44" i="9"/>
  <c r="M44" i="9"/>
  <c r="S43" i="9"/>
  <c r="R43" i="9"/>
  <c r="Q43" i="9"/>
  <c r="M43" i="9"/>
  <c r="S42" i="9"/>
  <c r="R42" i="9"/>
  <c r="Q42" i="9"/>
  <c r="M42" i="9"/>
  <c r="S41" i="9"/>
  <c r="R41" i="9"/>
  <c r="Q41" i="9"/>
  <c r="M41" i="9"/>
  <c r="S40" i="9"/>
  <c r="R40" i="9"/>
  <c r="Q40" i="9"/>
  <c r="M40" i="9"/>
  <c r="S39" i="9"/>
  <c r="R39" i="9"/>
  <c r="Q39" i="9"/>
  <c r="M39" i="9"/>
  <c r="S38" i="9"/>
  <c r="R38" i="9"/>
  <c r="Q38" i="9"/>
  <c r="M38" i="9"/>
  <c r="S37" i="9"/>
  <c r="R37" i="9"/>
  <c r="Q37" i="9"/>
  <c r="M37" i="9"/>
  <c r="S36" i="9"/>
  <c r="R36" i="9"/>
  <c r="Q36" i="9"/>
  <c r="M36" i="9"/>
  <c r="S35" i="9"/>
  <c r="R35" i="9"/>
  <c r="Q35" i="9"/>
  <c r="M35" i="9"/>
  <c r="S34" i="9"/>
  <c r="R34" i="9"/>
  <c r="Q34" i="9"/>
  <c r="M34" i="9"/>
  <c r="S33" i="9"/>
  <c r="R33" i="9"/>
  <c r="Q33" i="9"/>
  <c r="M33" i="9"/>
  <c r="S32" i="9"/>
  <c r="R32" i="9"/>
  <c r="Q32" i="9"/>
  <c r="M32" i="9"/>
  <c r="S31" i="9"/>
  <c r="R31" i="9"/>
  <c r="Q31" i="9"/>
  <c r="S30" i="9"/>
  <c r="R30" i="9"/>
  <c r="Q30" i="9"/>
  <c r="M30" i="9"/>
  <c r="S29" i="9"/>
  <c r="R29" i="9"/>
  <c r="Q29" i="9"/>
  <c r="M29" i="9"/>
  <c r="S28" i="9"/>
  <c r="R28" i="9"/>
  <c r="Q28" i="9"/>
  <c r="M28" i="9"/>
  <c r="S27" i="9"/>
  <c r="R27" i="9"/>
  <c r="Q27" i="9"/>
  <c r="M27" i="9"/>
  <c r="S26" i="9"/>
  <c r="R26" i="9"/>
  <c r="Q26" i="9"/>
  <c r="M26" i="9"/>
  <c r="S25" i="9"/>
  <c r="R25" i="9"/>
  <c r="Q25" i="9"/>
  <c r="M25" i="9"/>
  <c r="S24" i="9"/>
  <c r="R24" i="9"/>
  <c r="Q24" i="9"/>
  <c r="M24" i="9"/>
  <c r="S23" i="9"/>
  <c r="R23" i="9"/>
  <c r="Q23" i="9"/>
  <c r="M23" i="9"/>
  <c r="S22" i="9"/>
  <c r="R22" i="9"/>
  <c r="Q22" i="9"/>
  <c r="M22" i="9"/>
  <c r="S21" i="9"/>
  <c r="R21" i="9"/>
  <c r="Q21" i="9"/>
  <c r="M21" i="9"/>
  <c r="S20" i="9"/>
  <c r="R20" i="9"/>
  <c r="Q20" i="9"/>
  <c r="M20" i="9"/>
  <c r="S19" i="9"/>
  <c r="R19" i="9"/>
  <c r="Q19" i="9"/>
  <c r="M19" i="9"/>
  <c r="S18" i="9"/>
  <c r="R18" i="9"/>
  <c r="Q18" i="9"/>
  <c r="M18" i="9"/>
  <c r="S17" i="9"/>
  <c r="R17" i="9"/>
  <c r="Q17" i="9"/>
  <c r="M17" i="9"/>
  <c r="S16" i="9"/>
  <c r="R16" i="9"/>
  <c r="Q16" i="9"/>
  <c r="M16" i="9"/>
  <c r="S15" i="9"/>
  <c r="R15" i="9"/>
  <c r="Q15" i="9"/>
  <c r="M15" i="9"/>
  <c r="S14" i="9"/>
  <c r="R14" i="9"/>
  <c r="Q14" i="9"/>
  <c r="M14" i="9"/>
  <c r="S13" i="9"/>
  <c r="R13" i="9"/>
  <c r="Q13" i="9"/>
  <c r="M13" i="9"/>
  <c r="S12" i="9"/>
  <c r="R12" i="9"/>
  <c r="Q12" i="9"/>
  <c r="M12" i="9"/>
  <c r="S11" i="9"/>
  <c r="R11" i="9"/>
  <c r="Q11" i="9"/>
  <c r="M11" i="9"/>
  <c r="S10" i="9"/>
  <c r="R10" i="9"/>
  <c r="Q10" i="9"/>
  <c r="M10" i="9"/>
  <c r="S9" i="9"/>
  <c r="R9" i="9"/>
  <c r="Q9" i="9"/>
  <c r="M9" i="9"/>
  <c r="S8" i="9"/>
  <c r="R8" i="9"/>
  <c r="Q8" i="9"/>
  <c r="M8" i="9"/>
  <c r="S7" i="9"/>
  <c r="R7" i="9"/>
  <c r="Q7" i="9"/>
  <c r="M7" i="9"/>
  <c r="S6" i="9"/>
  <c r="R6" i="9"/>
  <c r="Q6" i="9"/>
  <c r="M6" i="9"/>
  <c r="S5" i="9"/>
  <c r="R5" i="9"/>
  <c r="Q5" i="9"/>
  <c r="M5" i="9"/>
  <c r="S4" i="9"/>
  <c r="R4" i="9"/>
  <c r="Q4" i="9"/>
  <c r="M4" i="9"/>
  <c r="S3" i="9"/>
  <c r="R3" i="9"/>
  <c r="Q3" i="9"/>
  <c r="M3" i="9"/>
  <c r="S2" i="9"/>
  <c r="R2" i="9"/>
  <c r="Q2" i="9"/>
  <c r="M2" i="9"/>
  <c r="P220" i="7"/>
  <c r="N220" i="7"/>
  <c r="J220" i="7"/>
  <c r="S219" i="7"/>
  <c r="R219" i="7"/>
  <c r="Q219" i="7"/>
  <c r="M219" i="7"/>
  <c r="S218" i="7"/>
  <c r="R218" i="7"/>
  <c r="Q218" i="7"/>
  <c r="M218" i="7"/>
  <c r="S217" i="7"/>
  <c r="R217" i="7"/>
  <c r="Q217" i="7"/>
  <c r="M217" i="7"/>
  <c r="S216" i="7"/>
  <c r="R216" i="7"/>
  <c r="Q216" i="7"/>
  <c r="M216" i="7"/>
  <c r="S215" i="7"/>
  <c r="R215" i="7"/>
  <c r="Q215" i="7"/>
  <c r="M215" i="7"/>
  <c r="S214" i="7"/>
  <c r="R214" i="7"/>
  <c r="Q214" i="7"/>
  <c r="M214" i="7"/>
  <c r="S213" i="7"/>
  <c r="R213" i="7"/>
  <c r="Q213" i="7"/>
  <c r="M213" i="7"/>
  <c r="S212" i="7"/>
  <c r="R212" i="7"/>
  <c r="Q212" i="7"/>
  <c r="M212" i="7"/>
  <c r="S211" i="7"/>
  <c r="R211" i="7"/>
  <c r="Q211" i="7"/>
  <c r="M211" i="7"/>
  <c r="S210" i="7"/>
  <c r="R210" i="7"/>
  <c r="Q210" i="7"/>
  <c r="M210" i="7"/>
  <c r="S209" i="7"/>
  <c r="R209" i="7"/>
  <c r="Q209" i="7"/>
  <c r="M209" i="7"/>
  <c r="S208" i="7"/>
  <c r="R208" i="7"/>
  <c r="Q208" i="7"/>
  <c r="M208" i="7"/>
  <c r="S207" i="7"/>
  <c r="R207" i="7"/>
  <c r="Q207" i="7"/>
  <c r="M207" i="7"/>
  <c r="S206" i="7"/>
  <c r="R206" i="7"/>
  <c r="Q206" i="7"/>
  <c r="M206" i="7"/>
  <c r="S205" i="7"/>
  <c r="R205" i="7"/>
  <c r="Q205" i="7"/>
  <c r="M205" i="7"/>
  <c r="S204" i="7"/>
  <c r="R204" i="7"/>
  <c r="Q204" i="7"/>
  <c r="M204" i="7"/>
  <c r="S203" i="7"/>
  <c r="R203" i="7"/>
  <c r="Q203" i="7"/>
  <c r="M203" i="7"/>
  <c r="S202" i="7"/>
  <c r="R202" i="7"/>
  <c r="Q202" i="7"/>
  <c r="M202" i="7"/>
  <c r="S201" i="7"/>
  <c r="R201" i="7"/>
  <c r="Q201" i="7"/>
  <c r="M201" i="7"/>
  <c r="S200" i="7"/>
  <c r="R200" i="7"/>
  <c r="Q200" i="7"/>
  <c r="M200" i="7"/>
  <c r="S199" i="7"/>
  <c r="R199" i="7"/>
  <c r="Q199" i="7"/>
  <c r="M199" i="7"/>
  <c r="S198" i="7"/>
  <c r="R198" i="7"/>
  <c r="Q198" i="7"/>
  <c r="M198" i="7"/>
  <c r="S197" i="7"/>
  <c r="R197" i="7"/>
  <c r="Q197" i="7"/>
  <c r="M197" i="7"/>
  <c r="S196" i="7"/>
  <c r="R196" i="7"/>
  <c r="Q196" i="7"/>
  <c r="M196" i="7"/>
  <c r="S195" i="7"/>
  <c r="R195" i="7"/>
  <c r="Q195" i="7"/>
  <c r="M195" i="7"/>
  <c r="S194" i="7"/>
  <c r="R194" i="7"/>
  <c r="Q194" i="7"/>
  <c r="M194" i="7"/>
  <c r="S193" i="7"/>
  <c r="R193" i="7"/>
  <c r="Q193" i="7"/>
  <c r="M193" i="7"/>
  <c r="S192" i="7"/>
  <c r="R192" i="7"/>
  <c r="Q192" i="7"/>
  <c r="M192" i="7"/>
  <c r="S191" i="7"/>
  <c r="R191" i="7"/>
  <c r="Q191" i="7"/>
  <c r="M191" i="7"/>
  <c r="S190" i="7"/>
  <c r="R190" i="7"/>
  <c r="Q190" i="7"/>
  <c r="M190" i="7"/>
  <c r="S189" i="7"/>
  <c r="R189" i="7"/>
  <c r="Q189" i="7"/>
  <c r="M189" i="7"/>
  <c r="S188" i="7"/>
  <c r="R188" i="7"/>
  <c r="Q188" i="7"/>
  <c r="M188" i="7"/>
  <c r="S187" i="7"/>
  <c r="R187" i="7"/>
  <c r="Q187" i="7"/>
  <c r="M187" i="7"/>
  <c r="S186" i="7"/>
  <c r="R186" i="7"/>
  <c r="Q186" i="7"/>
  <c r="M186" i="7"/>
  <c r="S185" i="7"/>
  <c r="R185" i="7"/>
  <c r="Q185" i="7"/>
  <c r="M185" i="7"/>
  <c r="S184" i="7"/>
  <c r="R184" i="7"/>
  <c r="Q184" i="7"/>
  <c r="M184" i="7"/>
  <c r="S183" i="7"/>
  <c r="R183" i="7"/>
  <c r="Q183" i="7"/>
  <c r="M183" i="7"/>
  <c r="S182" i="7"/>
  <c r="R182" i="7"/>
  <c r="Q182" i="7"/>
  <c r="M182" i="7"/>
  <c r="S181" i="7"/>
  <c r="R181" i="7"/>
  <c r="Q181" i="7"/>
  <c r="M181" i="7"/>
  <c r="S180" i="7"/>
  <c r="R180" i="7"/>
  <c r="Q180" i="7"/>
  <c r="M180" i="7"/>
  <c r="S179" i="7"/>
  <c r="R179" i="7"/>
  <c r="Q179" i="7"/>
  <c r="M179" i="7"/>
  <c r="S178" i="7"/>
  <c r="R178" i="7"/>
  <c r="Q178" i="7"/>
  <c r="M178" i="7"/>
  <c r="S177" i="7"/>
  <c r="R177" i="7"/>
  <c r="Q177" i="7"/>
  <c r="M177" i="7"/>
  <c r="S176" i="7"/>
  <c r="R176" i="7"/>
  <c r="Q176" i="7"/>
  <c r="M176" i="7"/>
  <c r="S175" i="7"/>
  <c r="R175" i="7"/>
  <c r="Q175" i="7"/>
  <c r="M175" i="7"/>
  <c r="S174" i="7"/>
  <c r="R174" i="7"/>
  <c r="Q174" i="7"/>
  <c r="M174" i="7"/>
  <c r="S173" i="7"/>
  <c r="R173" i="7"/>
  <c r="Q173" i="7"/>
  <c r="M173" i="7"/>
  <c r="S172" i="7"/>
  <c r="R172" i="7"/>
  <c r="Q172" i="7"/>
  <c r="M172" i="7"/>
  <c r="S171" i="7"/>
  <c r="R171" i="7"/>
  <c r="Q171" i="7"/>
  <c r="M171" i="7"/>
  <c r="S170" i="7"/>
  <c r="R170" i="7"/>
  <c r="Q170" i="7"/>
  <c r="M170" i="7"/>
  <c r="S169" i="7"/>
  <c r="R169" i="7"/>
  <c r="Q169" i="7"/>
  <c r="M169" i="7"/>
  <c r="S168" i="7"/>
  <c r="R168" i="7"/>
  <c r="Q168" i="7"/>
  <c r="M168" i="7"/>
  <c r="S167" i="7"/>
  <c r="R167" i="7"/>
  <c r="Q167" i="7"/>
  <c r="M167" i="7"/>
  <c r="S166" i="7"/>
  <c r="R166" i="7"/>
  <c r="Q166" i="7"/>
  <c r="M166" i="7"/>
  <c r="S165" i="7"/>
  <c r="R165" i="7"/>
  <c r="Q165" i="7"/>
  <c r="M165" i="7"/>
  <c r="S164" i="7"/>
  <c r="R164" i="7"/>
  <c r="Q164" i="7"/>
  <c r="S163" i="7"/>
  <c r="R163" i="7"/>
  <c r="Q163" i="7"/>
  <c r="M163" i="7"/>
  <c r="S162" i="7"/>
  <c r="R162" i="7"/>
  <c r="Q162" i="7"/>
  <c r="M162" i="7"/>
  <c r="S161" i="7"/>
  <c r="R161" i="7"/>
  <c r="Q161" i="7"/>
  <c r="M161" i="7"/>
  <c r="S160" i="7"/>
  <c r="R160" i="7"/>
  <c r="Q160" i="7"/>
  <c r="M160" i="7"/>
  <c r="S159" i="7"/>
  <c r="R159" i="7"/>
  <c r="Q159" i="7"/>
  <c r="M159" i="7"/>
  <c r="S158" i="7"/>
  <c r="R158" i="7"/>
  <c r="Q158" i="7"/>
  <c r="M158" i="7"/>
  <c r="S157" i="7"/>
  <c r="R157" i="7"/>
  <c r="Q157" i="7"/>
  <c r="M157" i="7"/>
  <c r="S156" i="7"/>
  <c r="R156" i="7"/>
  <c r="Q156" i="7"/>
  <c r="M156" i="7"/>
  <c r="S155" i="7"/>
  <c r="R155" i="7"/>
  <c r="Q155" i="7"/>
  <c r="M155" i="7"/>
  <c r="S154" i="7"/>
  <c r="R154" i="7"/>
  <c r="Q154" i="7"/>
  <c r="M154" i="7"/>
  <c r="S153" i="7"/>
  <c r="R153" i="7"/>
  <c r="Q153" i="7"/>
  <c r="M153" i="7"/>
  <c r="S152" i="7"/>
  <c r="R152" i="7"/>
  <c r="Q152" i="7"/>
  <c r="M152" i="7"/>
  <c r="S151" i="7"/>
  <c r="R151" i="7"/>
  <c r="Q151" i="7"/>
  <c r="M151" i="7"/>
  <c r="S150" i="7"/>
  <c r="R150" i="7"/>
  <c r="Q150" i="7"/>
  <c r="M150" i="7"/>
  <c r="S149" i="7"/>
  <c r="R149" i="7"/>
  <c r="Q149" i="7"/>
  <c r="M149" i="7"/>
  <c r="S148" i="7"/>
  <c r="R148" i="7"/>
  <c r="Q148" i="7"/>
  <c r="M148" i="7"/>
  <c r="S147" i="7"/>
  <c r="R147" i="7"/>
  <c r="Q147" i="7"/>
  <c r="M147" i="7"/>
  <c r="S146" i="7"/>
  <c r="R146" i="7"/>
  <c r="Q146" i="7"/>
  <c r="M146" i="7"/>
  <c r="S145" i="7"/>
  <c r="R145" i="7"/>
  <c r="Q145" i="7"/>
  <c r="M145" i="7"/>
  <c r="S144" i="7"/>
  <c r="R144" i="7"/>
  <c r="Q144" i="7"/>
  <c r="M144" i="7"/>
  <c r="S143" i="7"/>
  <c r="R143" i="7"/>
  <c r="Q143" i="7"/>
  <c r="M143" i="7"/>
  <c r="S142" i="7"/>
  <c r="R142" i="7"/>
  <c r="Q142" i="7"/>
  <c r="M142" i="7"/>
  <c r="S141" i="7"/>
  <c r="R141" i="7"/>
  <c r="Q141" i="7"/>
  <c r="M141" i="7"/>
  <c r="S140" i="7"/>
  <c r="R140" i="7"/>
  <c r="Q140" i="7"/>
  <c r="M140" i="7"/>
  <c r="S139" i="7"/>
  <c r="R139" i="7"/>
  <c r="Q139" i="7"/>
  <c r="M139" i="7"/>
  <c r="S138" i="7"/>
  <c r="R138" i="7"/>
  <c r="Q138" i="7"/>
  <c r="S137" i="7"/>
  <c r="R137" i="7"/>
  <c r="Q137" i="7"/>
  <c r="S136" i="7"/>
  <c r="R136" i="7"/>
  <c r="Q136" i="7"/>
  <c r="M136" i="7"/>
  <c r="S135" i="7"/>
  <c r="R135" i="7"/>
  <c r="Q135" i="7"/>
  <c r="M135" i="7"/>
  <c r="S134" i="7"/>
  <c r="R134" i="7"/>
  <c r="Q134" i="7"/>
  <c r="M134" i="7"/>
  <c r="S133" i="7"/>
  <c r="R133" i="7"/>
  <c r="Q133" i="7"/>
  <c r="M133" i="7"/>
  <c r="S132" i="7"/>
  <c r="R132" i="7"/>
  <c r="Q132" i="7"/>
  <c r="M132" i="7"/>
  <c r="S131" i="7"/>
  <c r="R131" i="7"/>
  <c r="Q131" i="7"/>
  <c r="M131" i="7"/>
  <c r="S130" i="7"/>
  <c r="R130" i="7"/>
  <c r="Q130" i="7"/>
  <c r="M130" i="7"/>
  <c r="S129" i="7"/>
  <c r="R129" i="7"/>
  <c r="Q129" i="7"/>
  <c r="M129" i="7"/>
  <c r="S128" i="7"/>
  <c r="R128" i="7"/>
  <c r="Q128" i="7"/>
  <c r="M128" i="7"/>
  <c r="S127" i="7"/>
  <c r="R127" i="7"/>
  <c r="Q127" i="7"/>
  <c r="M127" i="7"/>
  <c r="S126" i="7"/>
  <c r="R126" i="7"/>
  <c r="Q126" i="7"/>
  <c r="M126" i="7"/>
  <c r="S125" i="7"/>
  <c r="R125" i="7"/>
  <c r="Q125" i="7"/>
  <c r="M125" i="7"/>
  <c r="S124" i="7"/>
  <c r="R124" i="7"/>
  <c r="Q124" i="7"/>
  <c r="M124" i="7"/>
  <c r="S123" i="7"/>
  <c r="R123" i="7"/>
  <c r="Q123" i="7"/>
  <c r="M123" i="7"/>
  <c r="S122" i="7"/>
  <c r="R122" i="7"/>
  <c r="Q122" i="7"/>
  <c r="M122" i="7"/>
  <c r="S121" i="7"/>
  <c r="R121" i="7"/>
  <c r="Q121" i="7"/>
  <c r="M121" i="7"/>
  <c r="S120" i="7"/>
  <c r="R120" i="7"/>
  <c r="Q120" i="7"/>
  <c r="M120" i="7"/>
  <c r="S119" i="7"/>
  <c r="R119" i="7"/>
  <c r="Q119" i="7"/>
  <c r="M119" i="7"/>
  <c r="S118" i="7"/>
  <c r="R118" i="7"/>
  <c r="Q118" i="7"/>
  <c r="M118" i="7"/>
  <c r="S117" i="7"/>
  <c r="R117" i="7"/>
  <c r="Q117" i="7"/>
  <c r="M117" i="7"/>
  <c r="S116" i="7"/>
  <c r="R116" i="7"/>
  <c r="Q116" i="7"/>
  <c r="M116" i="7"/>
  <c r="S115" i="7"/>
  <c r="R115" i="7"/>
  <c r="Q115" i="7"/>
  <c r="M115" i="7"/>
  <c r="S114" i="7"/>
  <c r="R114" i="7"/>
  <c r="Q114" i="7"/>
  <c r="M114" i="7"/>
  <c r="S113" i="7"/>
  <c r="R113" i="7"/>
  <c r="Q113" i="7"/>
  <c r="M113" i="7"/>
  <c r="S112" i="7"/>
  <c r="R112" i="7"/>
  <c r="Q112" i="7"/>
  <c r="M112" i="7"/>
  <c r="S111" i="7"/>
  <c r="R111" i="7"/>
  <c r="Q111" i="7"/>
  <c r="M111" i="7"/>
  <c r="S110" i="7"/>
  <c r="R110" i="7"/>
  <c r="Q110" i="7"/>
  <c r="M110" i="7"/>
  <c r="S109" i="7"/>
  <c r="R109" i="7"/>
  <c r="Q109" i="7"/>
  <c r="M109" i="7"/>
  <c r="S108" i="7"/>
  <c r="R108" i="7"/>
  <c r="Q108" i="7"/>
  <c r="M108" i="7"/>
  <c r="S107" i="7"/>
  <c r="R107" i="7"/>
  <c r="Q107" i="7"/>
  <c r="M107" i="7"/>
  <c r="S106" i="7"/>
  <c r="R106" i="7"/>
  <c r="Q106" i="7"/>
  <c r="M106" i="7"/>
  <c r="S105" i="7"/>
  <c r="R105" i="7"/>
  <c r="Q105" i="7"/>
  <c r="M105" i="7"/>
  <c r="S104" i="7"/>
  <c r="R104" i="7"/>
  <c r="Q104" i="7"/>
  <c r="M104" i="7"/>
  <c r="S103" i="7"/>
  <c r="R103" i="7"/>
  <c r="Q103" i="7"/>
  <c r="M103" i="7"/>
  <c r="S102" i="7"/>
  <c r="R102" i="7"/>
  <c r="Q102" i="7"/>
  <c r="M102" i="7"/>
  <c r="S101" i="7"/>
  <c r="R101" i="7"/>
  <c r="Q101" i="7"/>
  <c r="M101" i="7"/>
  <c r="S100" i="7"/>
  <c r="R100" i="7"/>
  <c r="Q100" i="7"/>
  <c r="M100" i="7"/>
  <c r="S99" i="7"/>
  <c r="R99" i="7"/>
  <c r="Q99" i="7"/>
  <c r="M99" i="7"/>
  <c r="S98" i="7"/>
  <c r="R98" i="7"/>
  <c r="Q98" i="7"/>
  <c r="M98" i="7"/>
  <c r="S97" i="7"/>
  <c r="R97" i="7"/>
  <c r="Q97" i="7"/>
  <c r="M97" i="7"/>
  <c r="S96" i="7"/>
  <c r="R96" i="7"/>
  <c r="Q96" i="7"/>
  <c r="M96" i="7"/>
  <c r="S95" i="7"/>
  <c r="R95" i="7"/>
  <c r="Q95" i="7"/>
  <c r="M95" i="7"/>
  <c r="S94" i="7"/>
  <c r="R94" i="7"/>
  <c r="Q94" i="7"/>
  <c r="M94" i="7"/>
  <c r="S93" i="7"/>
  <c r="R93" i="7"/>
  <c r="Q93" i="7"/>
  <c r="M93" i="7"/>
  <c r="S92" i="7"/>
  <c r="R92" i="7"/>
  <c r="Q92" i="7"/>
  <c r="M92" i="7"/>
  <c r="S91" i="7"/>
  <c r="R91" i="7"/>
  <c r="Q91" i="7"/>
  <c r="M91" i="7"/>
  <c r="S90" i="7"/>
  <c r="R90" i="7"/>
  <c r="Q90" i="7"/>
  <c r="M90" i="7"/>
  <c r="S89" i="7"/>
  <c r="R89" i="7"/>
  <c r="Q89" i="7"/>
  <c r="M89" i="7"/>
  <c r="S88" i="7"/>
  <c r="R88" i="7"/>
  <c r="Q88" i="7"/>
  <c r="M88" i="7"/>
  <c r="S87" i="7"/>
  <c r="R87" i="7"/>
  <c r="Q87" i="7"/>
  <c r="M87" i="7"/>
  <c r="S86" i="7"/>
  <c r="R86" i="7"/>
  <c r="Q86" i="7"/>
  <c r="M86" i="7"/>
  <c r="S85" i="7"/>
  <c r="R85" i="7"/>
  <c r="Q85" i="7"/>
  <c r="M85" i="7"/>
  <c r="S84" i="7"/>
  <c r="R84" i="7"/>
  <c r="Q84" i="7"/>
  <c r="M84" i="7"/>
  <c r="S83" i="7"/>
  <c r="R83" i="7"/>
  <c r="Q83" i="7"/>
  <c r="M83" i="7"/>
  <c r="S82" i="7"/>
  <c r="R82" i="7"/>
  <c r="Q82" i="7"/>
  <c r="M82" i="7"/>
  <c r="S81" i="7"/>
  <c r="R81" i="7"/>
  <c r="Q81" i="7"/>
  <c r="M81" i="7"/>
  <c r="S80" i="7"/>
  <c r="R80" i="7"/>
  <c r="Q80" i="7"/>
  <c r="M80" i="7"/>
  <c r="S79" i="7"/>
  <c r="R79" i="7"/>
  <c r="Q79" i="7"/>
  <c r="M79" i="7"/>
  <c r="S78" i="7"/>
  <c r="R78" i="7"/>
  <c r="Q78" i="7"/>
  <c r="M78" i="7"/>
  <c r="S77" i="7"/>
  <c r="R77" i="7"/>
  <c r="Q77" i="7"/>
  <c r="M77" i="7"/>
  <c r="S76" i="7"/>
  <c r="R76" i="7"/>
  <c r="Q76" i="7"/>
  <c r="M76" i="7"/>
  <c r="S75" i="7"/>
  <c r="R75" i="7"/>
  <c r="Q75" i="7"/>
  <c r="M75" i="7"/>
  <c r="S74" i="7"/>
  <c r="R74" i="7"/>
  <c r="Q74" i="7"/>
  <c r="M74" i="7"/>
  <c r="S73" i="7"/>
  <c r="R73" i="7"/>
  <c r="Q73" i="7"/>
  <c r="M73" i="7"/>
  <c r="S72" i="7"/>
  <c r="R72" i="7"/>
  <c r="Q72" i="7"/>
  <c r="M72" i="7"/>
  <c r="S71" i="7"/>
  <c r="R71" i="7"/>
  <c r="Q71" i="7"/>
  <c r="M71" i="7"/>
  <c r="S70" i="7"/>
  <c r="R70" i="7"/>
  <c r="Q70" i="7"/>
  <c r="M70" i="7"/>
  <c r="S69" i="7"/>
  <c r="R69" i="7"/>
  <c r="Q69" i="7"/>
  <c r="M69" i="7"/>
  <c r="S68" i="7"/>
  <c r="R68" i="7"/>
  <c r="Q68" i="7"/>
  <c r="M68" i="7"/>
  <c r="S67" i="7"/>
  <c r="R67" i="7"/>
  <c r="Q67" i="7"/>
  <c r="M67" i="7"/>
  <c r="S66" i="7"/>
  <c r="R66" i="7"/>
  <c r="Q66" i="7"/>
  <c r="M66" i="7"/>
  <c r="S65" i="7"/>
  <c r="R65" i="7"/>
  <c r="Q65" i="7"/>
  <c r="M65" i="7"/>
  <c r="S64" i="7"/>
  <c r="R64" i="7"/>
  <c r="Q64" i="7"/>
  <c r="M64" i="7"/>
  <c r="S63" i="7"/>
  <c r="R63" i="7"/>
  <c r="Q63" i="7"/>
  <c r="M63" i="7"/>
  <c r="S62" i="7"/>
  <c r="R62" i="7"/>
  <c r="Q62" i="7"/>
  <c r="M62" i="7"/>
  <c r="S61" i="7"/>
  <c r="R61" i="7"/>
  <c r="Q61" i="7"/>
  <c r="M61" i="7"/>
  <c r="S60" i="7"/>
  <c r="R60" i="7"/>
  <c r="Q60" i="7"/>
  <c r="M60" i="7"/>
  <c r="S59" i="7"/>
  <c r="R59" i="7"/>
  <c r="Q59" i="7"/>
  <c r="M59" i="7"/>
  <c r="S58" i="7"/>
  <c r="R58" i="7"/>
  <c r="Q58" i="7"/>
  <c r="M58" i="7"/>
  <c r="S57" i="7"/>
  <c r="R57" i="7"/>
  <c r="Q57" i="7"/>
  <c r="M57" i="7"/>
  <c r="S56" i="7"/>
  <c r="R56" i="7"/>
  <c r="Q56" i="7"/>
  <c r="M56" i="7"/>
  <c r="S55" i="7"/>
  <c r="R55" i="7"/>
  <c r="Q55" i="7"/>
  <c r="M55" i="7"/>
  <c r="S54" i="7"/>
  <c r="R54" i="7"/>
  <c r="Q54" i="7"/>
  <c r="M54" i="7"/>
  <c r="S53" i="7"/>
  <c r="R53" i="7"/>
  <c r="Q53" i="7"/>
  <c r="M53" i="7"/>
  <c r="S52" i="7"/>
  <c r="R52" i="7"/>
  <c r="Q52" i="7"/>
  <c r="M52" i="7"/>
  <c r="S51" i="7"/>
  <c r="R51" i="7"/>
  <c r="Q51" i="7"/>
  <c r="M51" i="7"/>
  <c r="S50" i="7"/>
  <c r="R50" i="7"/>
  <c r="Q50" i="7"/>
  <c r="M50" i="7"/>
  <c r="S49" i="7"/>
  <c r="R49" i="7"/>
  <c r="Q49" i="7"/>
  <c r="M49" i="7"/>
  <c r="S48" i="7"/>
  <c r="R48" i="7"/>
  <c r="Q48" i="7"/>
  <c r="M48" i="7"/>
  <c r="S47" i="7"/>
  <c r="R47" i="7"/>
  <c r="Q47" i="7"/>
  <c r="M47" i="7"/>
  <c r="S46" i="7"/>
  <c r="R46" i="7"/>
  <c r="Q46" i="7"/>
  <c r="M46" i="7"/>
  <c r="S45" i="7"/>
  <c r="R45" i="7"/>
  <c r="Q45" i="7"/>
  <c r="M45" i="7"/>
  <c r="S44" i="7"/>
  <c r="R44" i="7"/>
  <c r="Q44" i="7"/>
  <c r="M44" i="7"/>
  <c r="S43" i="7"/>
  <c r="R43" i="7"/>
  <c r="Q43" i="7"/>
  <c r="M43" i="7"/>
  <c r="S42" i="7"/>
  <c r="R42" i="7"/>
  <c r="Q42" i="7"/>
  <c r="M42" i="7"/>
  <c r="S41" i="7"/>
  <c r="R41" i="7"/>
  <c r="Q41" i="7"/>
  <c r="M41" i="7"/>
  <c r="S40" i="7"/>
  <c r="R40" i="7"/>
  <c r="Q40" i="7"/>
  <c r="M40" i="7"/>
  <c r="S39" i="7"/>
  <c r="R39" i="7"/>
  <c r="Q39" i="7"/>
  <c r="M39" i="7"/>
  <c r="S38" i="7"/>
  <c r="R38" i="7"/>
  <c r="Q38" i="7"/>
  <c r="M38" i="7"/>
  <c r="S37" i="7"/>
  <c r="R37" i="7"/>
  <c r="Q37" i="7"/>
  <c r="M37" i="7"/>
  <c r="S36" i="7"/>
  <c r="R36" i="7"/>
  <c r="Q36" i="7"/>
  <c r="M36" i="7"/>
  <c r="S35" i="7"/>
  <c r="R35" i="7"/>
  <c r="Q35" i="7"/>
  <c r="M35" i="7"/>
  <c r="S34" i="7"/>
  <c r="R34" i="7"/>
  <c r="Q34" i="7"/>
  <c r="M34" i="7"/>
  <c r="S33" i="7"/>
  <c r="R33" i="7"/>
  <c r="Q33" i="7"/>
  <c r="M33" i="7"/>
  <c r="S32" i="7"/>
  <c r="R32" i="7"/>
  <c r="Q32" i="7"/>
  <c r="M32" i="7"/>
  <c r="S31" i="7"/>
  <c r="R31" i="7"/>
  <c r="Q31" i="7"/>
  <c r="M31" i="7"/>
  <c r="S30" i="7"/>
  <c r="R30" i="7"/>
  <c r="Q30" i="7"/>
  <c r="M30" i="7"/>
  <c r="S29" i="7"/>
  <c r="R29" i="7"/>
  <c r="Q29" i="7"/>
  <c r="M29" i="7"/>
  <c r="S28" i="7"/>
  <c r="R28" i="7"/>
  <c r="Q28" i="7"/>
  <c r="M28" i="7"/>
  <c r="S27" i="7"/>
  <c r="R27" i="7"/>
  <c r="Q27" i="7"/>
  <c r="M27" i="7"/>
  <c r="S26" i="7"/>
  <c r="R26" i="7"/>
  <c r="Q26" i="7"/>
  <c r="M26" i="7"/>
  <c r="S25" i="7"/>
  <c r="R25" i="7"/>
  <c r="Q25" i="7"/>
  <c r="M25" i="7"/>
  <c r="S24" i="7"/>
  <c r="R24" i="7"/>
  <c r="Q24" i="7"/>
  <c r="M24" i="7"/>
  <c r="S23" i="7"/>
  <c r="R23" i="7"/>
  <c r="Q23" i="7"/>
  <c r="M23" i="7"/>
  <c r="S22" i="7"/>
  <c r="R22" i="7"/>
  <c r="Q22" i="7"/>
  <c r="M22" i="7"/>
  <c r="S21" i="7"/>
  <c r="R21" i="7"/>
  <c r="Q21" i="7"/>
  <c r="M21" i="7"/>
  <c r="S20" i="7"/>
  <c r="R20" i="7"/>
  <c r="Q20" i="7"/>
  <c r="M20" i="7"/>
  <c r="S19" i="7"/>
  <c r="R19" i="7"/>
  <c r="Q19" i="7"/>
  <c r="M19" i="7"/>
  <c r="S18" i="7"/>
  <c r="R18" i="7"/>
  <c r="Q18" i="7"/>
  <c r="M18" i="7"/>
  <c r="S17" i="7"/>
  <c r="R17" i="7"/>
  <c r="Q17" i="7"/>
  <c r="M17" i="7"/>
  <c r="S16" i="7"/>
  <c r="R16" i="7"/>
  <c r="Q16" i="7"/>
  <c r="M16" i="7"/>
  <c r="S15" i="7"/>
  <c r="R15" i="7"/>
  <c r="Q15" i="7"/>
  <c r="M15" i="7"/>
  <c r="S14" i="7"/>
  <c r="R14" i="7"/>
  <c r="Q14" i="7"/>
  <c r="M14" i="7"/>
  <c r="S13" i="7"/>
  <c r="R13" i="7"/>
  <c r="Q13" i="7"/>
  <c r="M13" i="7"/>
  <c r="S12" i="7"/>
  <c r="R12" i="7"/>
  <c r="Q12" i="7"/>
  <c r="M12" i="7"/>
  <c r="S11" i="7"/>
  <c r="R11" i="7"/>
  <c r="Q11" i="7"/>
  <c r="M11" i="7"/>
  <c r="P90" i="6"/>
  <c r="N90" i="6"/>
  <c r="J90" i="6"/>
  <c r="S89" i="6"/>
  <c r="R89" i="6"/>
  <c r="Q89" i="6"/>
  <c r="M89" i="6"/>
  <c r="S88" i="6"/>
  <c r="R88" i="6"/>
  <c r="Q88" i="6"/>
  <c r="M88" i="6"/>
  <c r="S87" i="6"/>
  <c r="R87" i="6"/>
  <c r="Q87" i="6"/>
  <c r="M87" i="6"/>
  <c r="S86" i="6"/>
  <c r="R86" i="6"/>
  <c r="Q86" i="6"/>
  <c r="M86" i="6"/>
  <c r="S85" i="6"/>
  <c r="R85" i="6"/>
  <c r="Q85" i="6"/>
  <c r="M85" i="6"/>
  <c r="S84" i="6"/>
  <c r="R84" i="6"/>
  <c r="Q84" i="6"/>
  <c r="M84" i="6"/>
  <c r="S83" i="6"/>
  <c r="R83" i="6"/>
  <c r="Q83" i="6"/>
  <c r="M83" i="6"/>
  <c r="S82" i="6"/>
  <c r="R82" i="6"/>
  <c r="Q82" i="6"/>
  <c r="M82" i="6"/>
  <c r="S81" i="6"/>
  <c r="R81" i="6"/>
  <c r="Q81" i="6"/>
  <c r="M81" i="6"/>
  <c r="S80" i="6"/>
  <c r="R80" i="6"/>
  <c r="Q80" i="6"/>
  <c r="M80" i="6"/>
  <c r="S79" i="6"/>
  <c r="R79" i="6"/>
  <c r="Q79" i="6"/>
  <c r="M79" i="6"/>
  <c r="S78" i="6"/>
  <c r="R78" i="6"/>
  <c r="Q78" i="6"/>
  <c r="M78" i="6"/>
  <c r="S77" i="6"/>
  <c r="R77" i="6"/>
  <c r="Q77" i="6"/>
  <c r="M77" i="6"/>
  <c r="S76" i="6"/>
  <c r="R76" i="6"/>
  <c r="Q76" i="6"/>
  <c r="M76" i="6"/>
  <c r="S75" i="6"/>
  <c r="R75" i="6"/>
  <c r="Q75" i="6"/>
  <c r="M75" i="6"/>
  <c r="S74" i="6"/>
  <c r="R74" i="6"/>
  <c r="Q74" i="6"/>
  <c r="M74" i="6"/>
  <c r="S73" i="6"/>
  <c r="R73" i="6"/>
  <c r="Q73" i="6"/>
  <c r="M73" i="6"/>
  <c r="S72" i="6"/>
  <c r="R72" i="6"/>
  <c r="Q72" i="6"/>
  <c r="M72" i="6"/>
  <c r="S71" i="6"/>
  <c r="R71" i="6"/>
  <c r="Q71" i="6"/>
  <c r="M71" i="6"/>
  <c r="S70" i="6"/>
  <c r="R70" i="6"/>
  <c r="Q70" i="6"/>
  <c r="M70" i="6"/>
  <c r="S69" i="6"/>
  <c r="R69" i="6"/>
  <c r="Q69" i="6"/>
  <c r="M69" i="6"/>
  <c r="S68" i="6"/>
  <c r="R68" i="6"/>
  <c r="Q68" i="6"/>
  <c r="M68" i="6"/>
  <c r="S67" i="6"/>
  <c r="R67" i="6"/>
  <c r="Q67" i="6"/>
  <c r="M67" i="6"/>
  <c r="S66" i="6"/>
  <c r="R66" i="6"/>
  <c r="Q66" i="6"/>
  <c r="M66" i="6"/>
  <c r="S65" i="6"/>
  <c r="R65" i="6"/>
  <c r="Q65" i="6"/>
  <c r="M65" i="6"/>
  <c r="S64" i="6"/>
  <c r="R64" i="6"/>
  <c r="Q64" i="6"/>
  <c r="M64" i="6"/>
  <c r="S63" i="6"/>
  <c r="R63" i="6"/>
  <c r="Q63" i="6"/>
  <c r="M63" i="6"/>
  <c r="S62" i="6"/>
  <c r="R62" i="6"/>
  <c r="Q62" i="6"/>
  <c r="M62" i="6"/>
  <c r="S61" i="6"/>
  <c r="R61" i="6"/>
  <c r="Q61" i="6"/>
  <c r="M61" i="6"/>
  <c r="S60" i="6"/>
  <c r="R60" i="6"/>
  <c r="Q60" i="6"/>
  <c r="M60" i="6"/>
  <c r="S59" i="6"/>
  <c r="R59" i="6"/>
  <c r="Q59" i="6"/>
  <c r="M59" i="6"/>
  <c r="S58" i="6"/>
  <c r="R58" i="6"/>
  <c r="Q58" i="6"/>
  <c r="M58" i="6"/>
  <c r="S57" i="6"/>
  <c r="R57" i="6"/>
  <c r="Q57" i="6"/>
  <c r="M57" i="6"/>
  <c r="S56" i="6"/>
  <c r="R56" i="6"/>
  <c r="Q56" i="6"/>
  <c r="M56" i="6"/>
  <c r="S55" i="6"/>
  <c r="R55" i="6"/>
  <c r="Q55" i="6"/>
  <c r="M55" i="6"/>
  <c r="S54" i="6"/>
  <c r="R54" i="6"/>
  <c r="Q54" i="6"/>
  <c r="M54" i="6"/>
  <c r="S53" i="6"/>
  <c r="R53" i="6"/>
  <c r="Q53" i="6"/>
  <c r="M53" i="6"/>
  <c r="S52" i="6"/>
  <c r="R52" i="6"/>
  <c r="Q52" i="6"/>
  <c r="M52" i="6"/>
  <c r="S51" i="6"/>
  <c r="R51" i="6"/>
  <c r="Q51" i="6"/>
  <c r="M51" i="6"/>
  <c r="S50" i="6"/>
  <c r="R50" i="6"/>
  <c r="Q50" i="6"/>
  <c r="M50" i="6"/>
  <c r="S49" i="6"/>
  <c r="R49" i="6"/>
  <c r="Q49" i="6"/>
  <c r="M49" i="6"/>
  <c r="S48" i="6"/>
  <c r="R48" i="6"/>
  <c r="Q48" i="6"/>
  <c r="M48" i="6"/>
  <c r="S47" i="6"/>
  <c r="R47" i="6"/>
  <c r="Q47" i="6"/>
  <c r="M47" i="6"/>
  <c r="S46" i="6"/>
  <c r="R46" i="6"/>
  <c r="Q46" i="6"/>
  <c r="M46" i="6"/>
  <c r="S45" i="6"/>
  <c r="R45" i="6"/>
  <c r="Q45" i="6"/>
  <c r="M45" i="6"/>
  <c r="S44" i="6"/>
  <c r="R44" i="6"/>
  <c r="Q44" i="6"/>
  <c r="M44" i="6"/>
  <c r="S43" i="6"/>
  <c r="R43" i="6"/>
  <c r="Q43" i="6"/>
  <c r="M43" i="6"/>
  <c r="S42" i="6"/>
  <c r="R42" i="6"/>
  <c r="Q42" i="6"/>
  <c r="M42" i="6"/>
  <c r="S41" i="6"/>
  <c r="R41" i="6"/>
  <c r="Q41" i="6"/>
  <c r="M41" i="6"/>
  <c r="S40" i="6"/>
  <c r="R40" i="6"/>
  <c r="Q40" i="6"/>
  <c r="M40" i="6"/>
  <c r="S39" i="6"/>
  <c r="R39" i="6"/>
  <c r="Q39" i="6"/>
  <c r="M39" i="6"/>
  <c r="S38" i="6"/>
  <c r="R38" i="6"/>
  <c r="Q38" i="6"/>
  <c r="M38" i="6"/>
  <c r="S37" i="6"/>
  <c r="R37" i="6"/>
  <c r="Q37" i="6"/>
  <c r="M37" i="6"/>
  <c r="S36" i="6"/>
  <c r="R36" i="6"/>
  <c r="Q36" i="6"/>
  <c r="M36" i="6"/>
  <c r="S35" i="6"/>
  <c r="R35" i="6"/>
  <c r="Q35" i="6"/>
  <c r="M35" i="6"/>
  <c r="S34" i="6"/>
  <c r="R34" i="6"/>
  <c r="Q34" i="6"/>
  <c r="M34" i="6"/>
  <c r="S33" i="6"/>
  <c r="R33" i="6"/>
  <c r="Q33" i="6"/>
  <c r="M33" i="6"/>
  <c r="S32" i="6"/>
  <c r="R32" i="6"/>
  <c r="Q32" i="6"/>
  <c r="M32" i="6"/>
  <c r="S31" i="6"/>
  <c r="R31" i="6"/>
  <c r="Q31" i="6"/>
  <c r="M31" i="6"/>
  <c r="S30" i="6"/>
  <c r="R30" i="6"/>
  <c r="Q30" i="6"/>
  <c r="M30" i="6"/>
  <c r="S29" i="6"/>
  <c r="R29" i="6"/>
  <c r="Q29" i="6"/>
  <c r="M29" i="6"/>
  <c r="S28" i="6"/>
  <c r="R28" i="6"/>
  <c r="Q28" i="6"/>
  <c r="M28" i="6"/>
  <c r="S27" i="6"/>
  <c r="R27" i="6"/>
  <c r="Q27" i="6"/>
  <c r="M27" i="6"/>
  <c r="S26" i="6"/>
  <c r="R26" i="6"/>
  <c r="Q26" i="6"/>
  <c r="M26" i="6"/>
  <c r="S25" i="6"/>
  <c r="R25" i="6"/>
  <c r="Q25" i="6"/>
  <c r="M25" i="6"/>
  <c r="S24" i="6"/>
  <c r="R24" i="6"/>
  <c r="Q24" i="6"/>
  <c r="M24" i="6"/>
  <c r="S23" i="6"/>
  <c r="R23" i="6"/>
  <c r="Q23" i="6"/>
  <c r="M23" i="6"/>
  <c r="S22" i="6"/>
  <c r="R22" i="6"/>
  <c r="Q22" i="6"/>
  <c r="M22" i="6"/>
  <c r="S21" i="6"/>
  <c r="R21" i="6"/>
  <c r="Q21" i="6"/>
  <c r="M21" i="6"/>
  <c r="S20" i="6"/>
  <c r="R20" i="6"/>
  <c r="Q20" i="6"/>
  <c r="M20" i="6"/>
  <c r="S19" i="6"/>
  <c r="R19" i="6"/>
  <c r="Q19" i="6"/>
  <c r="M19" i="6"/>
  <c r="S18" i="6"/>
  <c r="R18" i="6"/>
  <c r="Q18" i="6"/>
  <c r="M18" i="6"/>
  <c r="S17" i="6"/>
  <c r="R17" i="6"/>
  <c r="Q17" i="6"/>
  <c r="M17" i="6"/>
  <c r="S16" i="6"/>
  <c r="R16" i="6"/>
  <c r="Q16" i="6"/>
  <c r="M16" i="6"/>
  <c r="S15" i="6"/>
  <c r="R15" i="6"/>
  <c r="Q15" i="6"/>
  <c r="M15" i="6"/>
  <c r="S14" i="6"/>
  <c r="R14" i="6"/>
  <c r="Q14" i="6"/>
  <c r="M14" i="6"/>
  <c r="S13" i="6"/>
  <c r="R13" i="6"/>
  <c r="Q13" i="6"/>
  <c r="M13" i="6"/>
  <c r="S12" i="6"/>
  <c r="R12" i="6"/>
  <c r="Q12" i="6"/>
  <c r="M12" i="6"/>
  <c r="S11" i="6"/>
  <c r="R11" i="6"/>
  <c r="Q11" i="6"/>
  <c r="M11" i="6"/>
  <c r="P62" i="5"/>
  <c r="N62" i="5"/>
  <c r="J62" i="5"/>
  <c r="S61" i="5"/>
  <c r="R61" i="5"/>
  <c r="Q61" i="5"/>
  <c r="M61" i="5"/>
  <c r="S60" i="5"/>
  <c r="R60" i="5"/>
  <c r="Q60" i="5"/>
  <c r="M60" i="5"/>
  <c r="S59" i="5"/>
  <c r="R59" i="5"/>
  <c r="Q59" i="5"/>
  <c r="M59" i="5"/>
  <c r="S58" i="5"/>
  <c r="R58" i="5"/>
  <c r="Q58" i="5"/>
  <c r="M58" i="5"/>
  <c r="S57" i="5"/>
  <c r="R57" i="5"/>
  <c r="Q57" i="5"/>
  <c r="M57" i="5"/>
  <c r="S56" i="5"/>
  <c r="R56" i="5"/>
  <c r="Q56" i="5"/>
  <c r="M56" i="5"/>
  <c r="S55" i="5"/>
  <c r="R55" i="5"/>
  <c r="Q55" i="5"/>
  <c r="M55" i="5"/>
  <c r="S54" i="5"/>
  <c r="R54" i="5"/>
  <c r="Q54" i="5"/>
  <c r="M54" i="5"/>
  <c r="S53" i="5"/>
  <c r="R53" i="5"/>
  <c r="Q53" i="5"/>
  <c r="M53" i="5"/>
  <c r="S52" i="5"/>
  <c r="R52" i="5"/>
  <c r="Q52" i="5"/>
  <c r="M52" i="5"/>
  <c r="S51" i="5"/>
  <c r="R51" i="5"/>
  <c r="Q51" i="5"/>
  <c r="M51" i="5"/>
  <c r="S50" i="5"/>
  <c r="R50" i="5"/>
  <c r="Q50" i="5"/>
  <c r="M50" i="5"/>
  <c r="S49" i="5"/>
  <c r="R49" i="5"/>
  <c r="Q49" i="5"/>
  <c r="M49" i="5"/>
  <c r="S48" i="5"/>
  <c r="R48" i="5"/>
  <c r="Q48" i="5"/>
  <c r="M48" i="5"/>
  <c r="S47" i="5"/>
  <c r="R47" i="5"/>
  <c r="Q47" i="5"/>
  <c r="M47" i="5"/>
  <c r="S46" i="5"/>
  <c r="R46" i="5"/>
  <c r="Q46" i="5"/>
  <c r="M46" i="5"/>
  <c r="S45" i="5"/>
  <c r="R45" i="5"/>
  <c r="Q45" i="5"/>
  <c r="M45" i="5"/>
  <c r="S44" i="5"/>
  <c r="R44" i="5"/>
  <c r="Q44" i="5"/>
  <c r="M44" i="5"/>
  <c r="S43" i="5"/>
  <c r="R43" i="5"/>
  <c r="Q43" i="5"/>
  <c r="M43" i="5"/>
  <c r="S42" i="5"/>
  <c r="R42" i="5"/>
  <c r="Q42" i="5"/>
  <c r="M42" i="5"/>
  <c r="S41" i="5"/>
  <c r="R41" i="5"/>
  <c r="Q41" i="5"/>
  <c r="M41" i="5"/>
  <c r="S40" i="5"/>
  <c r="R40" i="5"/>
  <c r="Q40" i="5"/>
  <c r="M40" i="5"/>
  <c r="S39" i="5"/>
  <c r="R39" i="5"/>
  <c r="Q39" i="5"/>
  <c r="M39" i="5"/>
  <c r="S38" i="5"/>
  <c r="R38" i="5"/>
  <c r="Q38" i="5"/>
  <c r="M38" i="5"/>
  <c r="S37" i="5"/>
  <c r="R37" i="5"/>
  <c r="Q37" i="5"/>
  <c r="M37" i="5"/>
  <c r="S36" i="5"/>
  <c r="R36" i="5"/>
  <c r="Q36" i="5"/>
  <c r="M36" i="5"/>
  <c r="S35" i="5"/>
  <c r="R35" i="5"/>
  <c r="Q35" i="5"/>
  <c r="M35" i="5"/>
  <c r="S34" i="5"/>
  <c r="R34" i="5"/>
  <c r="Q34" i="5"/>
  <c r="M34" i="5"/>
  <c r="S33" i="5"/>
  <c r="R33" i="5"/>
  <c r="Q33" i="5"/>
  <c r="M33" i="5"/>
  <c r="S32" i="5"/>
  <c r="R32" i="5"/>
  <c r="Q32" i="5"/>
  <c r="M32" i="5"/>
  <c r="S31" i="5"/>
  <c r="R31" i="5"/>
  <c r="Q31" i="5"/>
  <c r="M31" i="5"/>
  <c r="S30" i="5"/>
  <c r="R30" i="5"/>
  <c r="Q30" i="5"/>
  <c r="M30" i="5"/>
  <c r="S29" i="5"/>
  <c r="R29" i="5"/>
  <c r="Q29" i="5"/>
  <c r="M29" i="5"/>
  <c r="S28" i="5"/>
  <c r="R28" i="5"/>
  <c r="Q28" i="5"/>
  <c r="M28" i="5"/>
  <c r="S27" i="5"/>
  <c r="R27" i="5"/>
  <c r="Q27" i="5"/>
  <c r="M27" i="5"/>
  <c r="S26" i="5"/>
  <c r="R26" i="5"/>
  <c r="Q26" i="5"/>
  <c r="M26" i="5"/>
  <c r="S25" i="5"/>
  <c r="R25" i="5"/>
  <c r="Q25" i="5"/>
  <c r="M25" i="5"/>
  <c r="S24" i="5"/>
  <c r="R24" i="5"/>
  <c r="Q24" i="5"/>
  <c r="M24" i="5"/>
  <c r="S23" i="5"/>
  <c r="R23" i="5"/>
  <c r="Q23" i="5"/>
  <c r="M23" i="5"/>
  <c r="S22" i="5"/>
  <c r="R22" i="5"/>
  <c r="Q22" i="5"/>
  <c r="M22" i="5"/>
  <c r="S21" i="5"/>
  <c r="R21" i="5"/>
  <c r="Q21" i="5"/>
  <c r="M21" i="5"/>
  <c r="S20" i="5"/>
  <c r="R20" i="5"/>
  <c r="Q20" i="5"/>
  <c r="M20" i="5"/>
  <c r="S19" i="5"/>
  <c r="R19" i="5"/>
  <c r="Q19" i="5"/>
  <c r="M19" i="5"/>
  <c r="S18" i="5"/>
  <c r="R18" i="5"/>
  <c r="Q18" i="5"/>
  <c r="M18" i="5"/>
  <c r="S17" i="5"/>
  <c r="R17" i="5"/>
  <c r="Q17" i="5"/>
  <c r="M17" i="5"/>
  <c r="S16" i="5"/>
  <c r="R16" i="5"/>
  <c r="Q16" i="5"/>
  <c r="M16" i="5"/>
  <c r="S15" i="5"/>
  <c r="R15" i="5"/>
  <c r="Q15" i="5"/>
  <c r="M15" i="5"/>
  <c r="S14" i="5"/>
  <c r="R14" i="5"/>
  <c r="Q14" i="5"/>
  <c r="M14" i="5"/>
  <c r="S13" i="5"/>
  <c r="R13" i="5"/>
  <c r="Q13" i="5"/>
  <c r="M13" i="5"/>
  <c r="S12" i="5"/>
  <c r="R12" i="5"/>
  <c r="Q12" i="5"/>
  <c r="M12" i="5"/>
  <c r="S11" i="5"/>
  <c r="R11" i="5"/>
  <c r="Q11" i="5"/>
  <c r="M11" i="5"/>
  <c r="P27" i="4"/>
  <c r="N27" i="4"/>
  <c r="J27" i="4"/>
  <c r="S26" i="4"/>
  <c r="R26" i="4"/>
  <c r="Q26" i="4"/>
  <c r="M26" i="4"/>
  <c r="S25" i="4"/>
  <c r="R25" i="4"/>
  <c r="Q25" i="4"/>
  <c r="M25" i="4"/>
  <c r="S24" i="4"/>
  <c r="R24" i="4"/>
  <c r="Q24" i="4"/>
  <c r="M24" i="4"/>
  <c r="S23" i="4"/>
  <c r="R23" i="4"/>
  <c r="Q23" i="4"/>
  <c r="M23" i="4"/>
  <c r="S22" i="4"/>
  <c r="R22" i="4"/>
  <c r="Q22" i="4"/>
  <c r="M22" i="4"/>
  <c r="S21" i="4"/>
  <c r="R21" i="4"/>
  <c r="Q21" i="4"/>
  <c r="M21" i="4"/>
  <c r="S20" i="4"/>
  <c r="R20" i="4"/>
  <c r="Q20" i="4"/>
  <c r="M20" i="4"/>
  <c r="S19" i="4"/>
  <c r="R19" i="4"/>
  <c r="Q19" i="4"/>
  <c r="M19" i="4"/>
  <c r="S18" i="4"/>
  <c r="R18" i="4"/>
  <c r="Q18" i="4"/>
  <c r="M18" i="4"/>
  <c r="S17" i="4"/>
  <c r="R17" i="4"/>
  <c r="Q17" i="4"/>
  <c r="M17" i="4"/>
  <c r="S16" i="4"/>
  <c r="R16" i="4"/>
  <c r="Q16" i="4"/>
  <c r="M16" i="4"/>
  <c r="S15" i="4"/>
  <c r="R15" i="4"/>
  <c r="Q15" i="4"/>
  <c r="M15" i="4"/>
  <c r="S14" i="4"/>
  <c r="R14" i="4"/>
  <c r="Q14" i="4"/>
  <c r="M14" i="4"/>
  <c r="S13" i="4"/>
  <c r="R13" i="4"/>
  <c r="Q13" i="4"/>
  <c r="M13" i="4"/>
  <c r="S12" i="4"/>
  <c r="R12" i="4"/>
  <c r="Q12" i="4"/>
  <c r="M12" i="4"/>
  <c r="S11" i="4"/>
  <c r="R11" i="4"/>
  <c r="Q11" i="4"/>
  <c r="M11" i="4"/>
  <c r="P34" i="3"/>
  <c r="N34" i="3"/>
  <c r="J34" i="3"/>
  <c r="S33" i="3"/>
  <c r="R33" i="3"/>
  <c r="Q33" i="3"/>
  <c r="M33" i="3"/>
  <c r="S32" i="3"/>
  <c r="R32" i="3"/>
  <c r="Q32" i="3"/>
  <c r="M32" i="3"/>
  <c r="S31" i="3"/>
  <c r="R31" i="3"/>
  <c r="Q31" i="3"/>
  <c r="M31" i="3"/>
  <c r="S30" i="3"/>
  <c r="R30" i="3"/>
  <c r="Q30" i="3"/>
  <c r="M30" i="3"/>
  <c r="S29" i="3"/>
  <c r="R29" i="3"/>
  <c r="Q29" i="3"/>
  <c r="M29" i="3"/>
  <c r="S28" i="3"/>
  <c r="R28" i="3"/>
  <c r="Q28" i="3"/>
  <c r="M28" i="3"/>
  <c r="S27" i="3"/>
  <c r="R27" i="3"/>
  <c r="Q27" i="3"/>
  <c r="M27" i="3"/>
  <c r="S26" i="3"/>
  <c r="R26" i="3"/>
  <c r="Q26" i="3"/>
  <c r="M26" i="3"/>
  <c r="S25" i="3"/>
  <c r="R25" i="3"/>
  <c r="Q25" i="3"/>
  <c r="M25" i="3"/>
  <c r="S24" i="3"/>
  <c r="R24" i="3"/>
  <c r="Q24" i="3"/>
  <c r="M24" i="3"/>
  <c r="S23" i="3"/>
  <c r="R23" i="3"/>
  <c r="Q23" i="3"/>
  <c r="M23" i="3"/>
  <c r="S22" i="3"/>
  <c r="R22" i="3"/>
  <c r="Q22" i="3"/>
  <c r="M22" i="3"/>
  <c r="S21" i="3"/>
  <c r="R21" i="3"/>
  <c r="Q21" i="3"/>
  <c r="M21" i="3"/>
  <c r="S20" i="3"/>
  <c r="R20" i="3"/>
  <c r="Q20" i="3"/>
  <c r="M20" i="3"/>
  <c r="S19" i="3"/>
  <c r="R19" i="3"/>
  <c r="Q19" i="3"/>
  <c r="M19" i="3"/>
  <c r="S18" i="3"/>
  <c r="R18" i="3"/>
  <c r="Q18" i="3"/>
  <c r="M18" i="3"/>
  <c r="S17" i="3"/>
  <c r="R17" i="3"/>
  <c r="Q17" i="3"/>
  <c r="M17" i="3"/>
  <c r="S16" i="3"/>
  <c r="R16" i="3"/>
  <c r="Q16" i="3"/>
  <c r="M16" i="3"/>
  <c r="S15" i="3"/>
  <c r="R15" i="3"/>
  <c r="Q15" i="3"/>
  <c r="M15" i="3"/>
  <c r="S14" i="3"/>
  <c r="R14" i="3"/>
  <c r="Q14" i="3"/>
  <c r="M14" i="3"/>
  <c r="S13" i="3"/>
  <c r="R13" i="3"/>
  <c r="Q13" i="3"/>
  <c r="M13" i="3"/>
  <c r="S12" i="3"/>
  <c r="R12" i="3"/>
  <c r="Q12" i="3"/>
  <c r="M12" i="3"/>
  <c r="S11" i="3"/>
  <c r="R11" i="3"/>
  <c r="Q11" i="3"/>
  <c r="M11" i="3"/>
  <c r="I365" i="9" l="1"/>
  <c r="J365" i="9" s="1"/>
  <c r="S220" i="7"/>
  <c r="Q90" i="6"/>
  <c r="I8" i="11"/>
  <c r="Q271" i="9"/>
  <c r="J304" i="9"/>
  <c r="J364" i="9"/>
  <c r="J322" i="9"/>
  <c r="J292" i="9"/>
  <c r="J285" i="9"/>
  <c r="S271" i="9"/>
  <c r="R271" i="9"/>
  <c r="Q220" i="7"/>
  <c r="R220" i="7"/>
  <c r="S90" i="6"/>
  <c r="R90" i="6"/>
  <c r="S62" i="5"/>
  <c r="Q62" i="5"/>
  <c r="R62" i="5"/>
  <c r="S27" i="4"/>
  <c r="Q27" i="4"/>
  <c r="R27" i="4"/>
  <c r="Q34" i="3"/>
  <c r="S34" i="3"/>
  <c r="R34" i="3"/>
</calcChain>
</file>

<file path=xl/sharedStrings.xml><?xml version="1.0" encoding="utf-8"?>
<sst xmlns="http://schemas.openxmlformats.org/spreadsheetml/2006/main" count="5599" uniqueCount="1196">
  <si>
    <t>Tipo Modalidad</t>
  </si>
  <si>
    <t>M-3: PLAN DE MEJORAMIENTO</t>
  </si>
  <si>
    <t>Formulario</t>
  </si>
  <si>
    <t>F14.1: PLANES DE MEJORAMIENTO - ENTIDADES</t>
  </si>
  <si>
    <t>Moneda Informe</t>
  </si>
  <si>
    <t>Entidad</t>
  </si>
  <si>
    <t>Fecha</t>
  </si>
  <si>
    <t>Periodicidad</t>
  </si>
  <si>
    <t>OCASIONAL</t>
  </si>
  <si>
    <t>[1]</t>
  </si>
  <si>
    <t>0 PLANES DE MEJORAMIENTO - ENTIDADES</t>
  </si>
  <si>
    <t>MODALIDAD DE REGISTRO</t>
  </si>
  <si>
    <t>CÓDIGO HALLAZGO</t>
  </si>
  <si>
    <t>DESCRIPCIÓN DEL HALLAZGO</t>
  </si>
  <si>
    <t>CAUSA DEL HALLAZGO</t>
  </si>
  <si>
    <t>ACCIÓN DE MEJORA</t>
  </si>
  <si>
    <t>ACTIVIDADES / DESCRIPCIÓN</t>
  </si>
  <si>
    <t>ACTIVIDADES / UNIDAD DE MEDIDA</t>
  </si>
  <si>
    <t>ACTIVIDADES / CANTIDADES UNIDAD DE MEDIDA</t>
  </si>
  <si>
    <t>ACTIVIDADES / FECHA DE INICIO</t>
  </si>
  <si>
    <t>ACTIVIDADES / FECHA DE TERMINACIÓN</t>
  </si>
  <si>
    <t>ACTIVIDADES / PLAZO EN SEMANAS</t>
  </si>
  <si>
    <t>ACTIVIDADES / AVANCE FÍSICO DE EJECUCIÓN</t>
  </si>
  <si>
    <t>OBSERVACIONES</t>
  </si>
  <si>
    <t>FILA_1</t>
  </si>
  <si>
    <t>1 SUSCRIPCIÓN DEL PLAN DE MEJORAMIENTO</t>
  </si>
  <si>
    <t>Falta de identificación de las notas crédito porconcepto varios en lascuentas bancarias</t>
  </si>
  <si>
    <t>Los supervisores, a de más de supervisar contratos, notienen claridad respecto alejercicio de seguimiento acontratos</t>
  </si>
  <si>
    <t>Falta de planeacióncontractual por parte de losdueños de la necesidad.</t>
  </si>
  <si>
    <t>La Contraloría General dela República considera queel Convenio considera quelos convenios deben estarpublicados en el SECOP</t>
  </si>
  <si>
    <t>La Contraloría GR noevidencio autorizaciónprevia de los afiliados parael tratamiento de datospersonales entre CASUR Ydibanka</t>
  </si>
  <si>
    <t>No existen de informes desupervisión delseguimiento técnico yadministrativa de laejecución del Convenio.No existe informe a lasrespuestas dadas aderechos de petición porparte de Dibanka No seestá cumpliendo con losparámetros establecidospara supervisión deconvenios.</t>
  </si>
  <si>
    <t>Contraloría General de laRepública evidencia que enrazón a la clausula 9 delconvenio pueden generarcostos a los cuales puedeestar obligada CASUR areconocer a DIBANKA enrazón a la suspensión delconvenio.</t>
  </si>
  <si>
    <t>Ausencia en la supervisióndel contrato</t>
  </si>
  <si>
    <t>no se adjunta en todos loscasos, utilización de lasvigencias futurasaprobadas, justificación deampliación del plazo niadición a contratos,informes de supervisión ointerventoria o de avances,pólizas de cumplimiento,y/o los documentos quepermitan verificar lajustificación de estos en elrezago presupuestal</t>
  </si>
  <si>
    <t>Constitución de Rezagopresupuestal</t>
  </si>
  <si>
    <t>Necesidad de establecer loslineamientos ynormatividad defuncionamiento de puntosde atención a nivelnacional</t>
  </si>
  <si>
    <t>Debilidad en la planeaciónde actividades(priorización) del proyectode inversión, con base en elpresupuesto asignado.</t>
  </si>
  <si>
    <t>Alta rotación de personalen el Grupo de InformáticaNo se realizóoportunamente la prorrogadel contrato quegarantizara elcumplimiento de lasactividades pendientes</t>
  </si>
  <si>
    <t>El análisis de causas y lasactividades fueronestablecidas en sesiones delcomité de dirección del 16de noviembre y del 6 dediciembre</t>
  </si>
  <si>
    <t>Debilidad en la supervisiónen las diferentes etapas delcontrato de mantenimiento.</t>
  </si>
  <si>
    <t>Debilidad en el control yseguimiento a los informesde supervisión, sobre losCoordinador Grupo deAdquisiciones y Contratosde los apoderados.</t>
  </si>
  <si>
    <t>Falta de efectividad,seguimiento y monitoreo alos controles para detectarde manera oportuna lafecha de fallecimiento deltitular o beneficiario</t>
  </si>
  <si>
    <t>Falta de coordinación en elcruce de información defallecimientos que debeexistir entre Financiera yPrestaciones</t>
  </si>
  <si>
    <t>Debilidad en la depuraciónde los valores constituidosen acreedores, cuandosupera el plazo de los 30días que otorga SIIF nación</t>
  </si>
  <si>
    <t>Inexistencia de unaestrategia comercialefectiva para larentabilidad de los bienesinmuebles de la Entidad.</t>
  </si>
  <si>
    <t>Falta de seguimiento ymonitoreo a la ejecución delos proyectos estratégicosde la Entidad y ladeficiente supervisión delcontrato.</t>
  </si>
  <si>
    <t>Incumplimiento en lasupervisión en autorizar unpago de un producto queno había sido recibido. Seexpidió un “…recibo asatisfacción de obra o laborque no ha sido ejecutada ensu totalidad…”.</t>
  </si>
  <si>
    <t>Falta de evaluación deobsolescencia para lanueva tecnología a adquirirpor parte de la entidad.Falta de planeaciónestratégica de CASUR parael cuatrieniocorrespondiente al actualPlan Estratégico deTecnología y Sistemas deInformación (PETI)establecido por la Entidad.</t>
  </si>
  <si>
    <t>El formato F1. Origen deingresos no cuenta con losconceptos de ingresos delcatálogo de clasificaciónpresupuestal-CCP</t>
  </si>
  <si>
    <t>Debilidad en la elaboracióny seguimiento a las fichastécnicas para el desarrollode obras</t>
  </si>
  <si>
    <t>Incumplimiento de lasactividades contractualesdel apoyo técnico delcontrato y seguimiento porparte del supervisor en laejecución.</t>
  </si>
  <si>
    <t>Debilidad en la planeacióny en los mecanismos decontrol y seguimiento.</t>
  </si>
  <si>
    <t>Debilidad en la supervisióne interventoría en lasdiferentes etapas delcontrato</t>
  </si>
  <si>
    <t>Debilidad en la planeacióny seguimiento técnico,jurídico y financierodurante la ejecución delcontrato</t>
  </si>
  <si>
    <t>Debilidad en los controlespara la elaboración de losestudios previos.</t>
  </si>
  <si>
    <t>Gestión inoportuna eineficiente con vulneracióndel principio decoordinación, el cualdemanda que las entidadesdeben propender porarmonizar susprocedimientos a fin delograr los fines y cometidosdel Estado</t>
  </si>
  <si>
    <t>Corregir saldo de la Cuenta 1132 “Efectivo y equivalentes al efectivo”</t>
  </si>
  <si>
    <t>Evitar que la cuenta “Efectivo y equivalentes al efectivo”presente saldoos en las siguientes vigencias</t>
  </si>
  <si>
    <t>Presentación de queja ante la Superintendencia Financiera, solicitando la intervención para que las entidades financieras suministren la información solicitada por la entidad, en consideración a que a la no han sido atendidos los diferentes requerimientos.</t>
  </si>
  <si>
    <t>Oficio</t>
  </si>
  <si>
    <t>Seguimiento y acciones judiciales de acuerdo a la respuesta emitida por la entidad financiera y la Superintendencia Financiera.</t>
  </si>
  <si>
    <t>Informe</t>
  </si>
  <si>
    <t>Implementación del plan de trabajo para la desarchive y digitalización de los expedientes procesales en los diferentes juzgados a nivel nacional.</t>
  </si>
  <si>
    <t>Plan de trabajo</t>
  </si>
  <si>
    <t>Establecer dentro de las actividades de defensa técnica de los procesos ejecutivos, que el apoderado designado realice las solicitudes a los despachos judiciales en los casos en que se congelen más de una cuenta y se realicen las acciones necesarias para que se levanten las medidas.</t>
  </si>
  <si>
    <t>Guia tecnica</t>
  </si>
  <si>
    <t>Capacitación a los apoderados judiciales de la entidad en relación con las medidas cautelares y recursos de uso restringido</t>
  </si>
  <si>
    <t>Acta</t>
  </si>
  <si>
    <t>Incorporar las partidas mayores a 90 días en la contabilidad</t>
  </si>
  <si>
    <t>Depurar las partidas conciliatorias mayores a 90 días</t>
  </si>
  <si>
    <t>Realizar informe trimestral de las partidas identificadas por el banco y que fueron depuradas por la Entidad</t>
  </si>
  <si>
    <t>Realizar mesas de trabajo estableciendo compromisos y fechas de cumplimiento por parte del banco</t>
  </si>
  <si>
    <t>Registro contable de las partidas depuradas.</t>
  </si>
  <si>
    <t>Comprobante contable</t>
  </si>
  <si>
    <t xml:space="preserve">Recobrar incapacidades </t>
  </si>
  <si>
    <t>Evitar que las incapacidades superen los terninos exigidos por la ley para realizar los reintegros a Casur.</t>
  </si>
  <si>
    <t>Efectuar de manera TRISMESTRAL memorando dirigido a las EPS recordando el pago y reconocimiento de incapacidades pendientes.</t>
  </si>
  <si>
    <t>Memorando</t>
  </si>
  <si>
    <t>Solicitar TRIMESTRALMENTE a las EPS el consolidado de pagos con fechas exactas de pago a la entidad</t>
  </si>
  <si>
    <t>Efectuar transferencia de conocimiento a un integrante del grupo de talento humano</t>
  </si>
  <si>
    <t>Solicitar a la Oficina Asesora Jurídica Sensibilización acerca de procedimiento para el cobro de incapacidades cuando la EPS entra en liquidación</t>
  </si>
  <si>
    <t>Realizar Sensibilización acerca de procedimiento para el cobro de incapacidades cuando la EPS entra en liquidación</t>
  </si>
  <si>
    <t>Depurar y registrar en forma contable las subcuenta  133805 a 31/12/2023.</t>
  </si>
  <si>
    <t xml:space="preserve">Realizar en forma correcta el registro de la informaciòn contable </t>
  </si>
  <si>
    <t>Definir la periodicidad para depurar las cifras y demás datos contenidos en los estados financieros, siguiendo las directrices de la Resolución 193 del 5 de mayo de 2016 y su anexo.</t>
  </si>
  <si>
    <t>Revisión, seguimiento y control en los registros</t>
  </si>
  <si>
    <t>Reportes de aplicativos JD EDWARS y SIIF NACION</t>
  </si>
  <si>
    <t>Cruzar las bases de datos de la entidad para identifcar los terceros y valores no trasladados a la CUN</t>
  </si>
  <si>
    <t>Revisar y analizar los reportes de la vigencia 2016 para identifcar los terceros y valores no tranferidos a la CUN.</t>
  </si>
  <si>
    <t>Reportes de aplicativos SINFAD y SIIF NACION</t>
  </si>
  <si>
    <t>Realizar conciliacion entre la 13.84.27.001 Recursos Acreedores Reintegrados a Tesorería y la Cuenta 24.90.32.001 Cheques No Cobrados o por Reclamar</t>
  </si>
  <si>
    <t>Documento de conciliacion</t>
  </si>
  <si>
    <t xml:space="preserve">Tranferir a la CUN el 100% de los recursos. </t>
  </si>
  <si>
    <t>Registrar la informaciòn de los avaluos comerciales cumpliendo con la normatividad contable</t>
  </si>
  <si>
    <t>Contar con la  informaciòn de los avaluos comerciales de los inmuebles de propiedad de la Entidad, que permita su adecuado registro contable</t>
  </si>
  <si>
    <t>Solicitar al Grupo de Contabilidad, la información  que deben contener los avaluos comerciales de los inmuebles de propiedad de la Entidad, a fin de cumplir la normatividad contable vigente</t>
  </si>
  <si>
    <t>Realizar mesas de trabajo entre las subdirecciones Adminstrativa y Financiera para la elaboraciòn de una directiva permanente que defina los lineamientos institucionales para el control y registro contable de los inmuebles de la entidad conforme a los preceptos normativos contemplados  en el Procedimiento para la Evaluación del Control Interno Contable, incorporado en los Procedimientos Transversales del Régimen de Contabilidad Pública mediante la Resolución 193 de 2016</t>
  </si>
  <si>
    <t>Instructivo</t>
  </si>
  <si>
    <t>Efectuar estudio de mercado con empresas expertas en avaluos comerciales de inmuebles para establecer los costos para la contratación de nuevos avaluos</t>
  </si>
  <si>
    <t>Solicitud de asignacion de recursos presupuestales para la elaboración  de los avaluos comerciales por un experto</t>
  </si>
  <si>
    <t>Una vez asignados los recursos presupuestales, elaborar la ficha técnica y ECO, para adelantar el procesos de contratación respectivo</t>
  </si>
  <si>
    <t>ECO</t>
  </si>
  <si>
    <t>Inicio de Ejecución del contrato</t>
  </si>
  <si>
    <t>Contrato</t>
  </si>
  <si>
    <t>Entrega de Avaluos</t>
  </si>
  <si>
    <t>Entregable</t>
  </si>
  <si>
    <t>Socialización de Informe a los Subdirectores Financieros y Administrativos y Grupos de Contabilidad, Almacen y Sostenibilidad</t>
  </si>
  <si>
    <t xml:space="preserve">Registro contable del avaluo comercial </t>
  </si>
  <si>
    <t>Registro</t>
  </si>
  <si>
    <t xml:space="preserve">Conciliaciòn  con los grupos de Contabilidad y Sostenibilidad de la informaciòn registrada de los avaluos </t>
  </si>
  <si>
    <t>Conciliacion</t>
  </si>
  <si>
    <t>Contar con la informaciòn de los avaluos comerciales de los inmuebles de propiedad de la Entidad, que permita su adecuado registro contable</t>
  </si>
  <si>
    <t>Solicitar al Grupo de Contabilidad, la información  que deben contener los avaluos comerciales de los inmuebles de propiedad de la Entidad, a fin de cumplir la normatividad contable vigente,</t>
  </si>
  <si>
    <t>Solicitud</t>
  </si>
  <si>
    <t>Efectuar seguimiento a la ejecuciòn de los contratos de arrendamiento</t>
  </si>
  <si>
    <t>Evitar que los arrendatarios usufructen el bien inmueble sin tener el contrato de arrendamiento</t>
  </si>
  <si>
    <t>Solicitar al Grupo de Cartera el informe mensualizado de la cartera morosa mensualmente</t>
  </si>
  <si>
    <t xml:space="preserve">Informe Semestratal </t>
  </si>
  <si>
    <t>Efectuar la circularizacion  mensualmente</t>
  </si>
  <si>
    <t>Oficios</t>
  </si>
  <si>
    <t>Con el informe de cartera en mora que supera 90 dìas declarar el incumplimiento de contrato y se envia a la Subdirecciòn Financiera</t>
  </si>
  <si>
    <t>Resolucion</t>
  </si>
  <si>
    <t>Los arrendatario que no trestituyan el bien  se procedera a solicitar a la OFicina Juridica adelante el proceso policivo y/o judicial</t>
  </si>
  <si>
    <t>Informe trimestral de las actuaciones adelantadas a la Subdirecciò  Administrat'iva</t>
  </si>
  <si>
    <t>Realizar mesas de trabajo entre las subdirecciones Adminstrativa y Financiera y Oficina Juridica para la elaboraciòn de una directiva permanente que defina los lineamientos institucionales para el control y seguimiento de la cartera de arrendamiento</t>
  </si>
  <si>
    <t>Directiva</t>
  </si>
  <si>
    <t>Elaborar informes de Seguimiento al proceso de la demanda interpuesta por Casur a Cofipor</t>
  </si>
  <si>
    <t>Informes</t>
  </si>
  <si>
    <t>Suministrar a los entes de control información con registros documentales que demuestren  el seguimiento, control y la verificación que se brinda con el fin de que sea fuente fidedigna para su revisión, que genere confianza y credibilidad en los datos registrados en la plataforma SIRECI.</t>
  </si>
  <si>
    <t xml:space="preserve">Adelantar una gestión de aprendizaje que soporte la gestión en la precisión de la información contenida en los certificados de obras civiles inconclusas o sin uso. </t>
  </si>
  <si>
    <t>Capacitar a los servidores publicos involucrados en términos de normativa  y conocimiento de las obras civiles inconclusas o sin uso, y de la plataforma SIRECI</t>
  </si>
  <si>
    <t xml:space="preserve">Acta y/o certificado de asistencia a capacitacion referente a obras civiles inconclusas o sin uso y manejo de la plataforma SIRECI. </t>
  </si>
  <si>
    <t>Proyectar e implementar manual o protocolo con el proposito de identificar una obra civil inconclusa o sin uso, para informar a los entes de control en los plazos establecidos.</t>
  </si>
  <si>
    <t xml:space="preserve">Manual o protocolo para el diligenciamiento y certificación de la obras civiles inconcclusas o sin uso. </t>
  </si>
  <si>
    <t>Elaborar el Formulario F9: RELACIÓN DE PROCESOS JUDICIALES con la informaciòn correspondiente</t>
  </si>
  <si>
    <t xml:space="preserve">Dieligenciar en forma correcta los formularios que exige la La Resolución 0042 de 25 de agosto de 2020 </t>
  </si>
  <si>
    <t>Formularo</t>
  </si>
  <si>
    <t>Formatos CIRECI</t>
  </si>
  <si>
    <t>Reporte</t>
  </si>
  <si>
    <t>Establecer la situaciòn real del  inmuebles de propiedad de la Entidad con la informaciòn se la Secretaira de Hacienda</t>
  </si>
  <si>
    <t>Tener los titulos de propiedad de los inmuebles Entidad actualizados</t>
  </si>
  <si>
    <t>Solicitar a la Oficina Juridica concepto sobre procedimiento a seguir sobre la titularidad del  bien</t>
  </si>
  <si>
    <t>Solicitar copia ante la Notaria de las escrituras de propiedad del bien</t>
  </si>
  <si>
    <t>Escrituras</t>
  </si>
  <si>
    <t>Solicitar a la Secretaria de Hacienda Distrital certificaciòn de los pagos de impuestos efectuados por Casur sobre le bien</t>
  </si>
  <si>
    <t>Segùn concepto emitio solicitar a la Secretaria de Hacienda Distrital correcciòn de los titulares</t>
  </si>
  <si>
    <t>Actualizar los valores contables  conciliados por la oficina jurídica, con el analisis de  los expedientes para realizar las compensaciones contables</t>
  </si>
  <si>
    <t xml:space="preserve">Mejorar el procedimeinto para realizar conciliaciones en forma oprtuna </t>
  </si>
  <si>
    <t>Implementar del plan de trabajo para la desarchive y digitalización de los expedientes procesales en los diferentes juzgados a nivel nacional.</t>
  </si>
  <si>
    <t>Plan de Trabajo</t>
  </si>
  <si>
    <t>Establecer dentro de las actividades de defensa técnica de los procesos ejecutivos, que el apoderado designado realice las solicitudes a los despachos judiciales la terminación del proceso o desistimiento del mismo.</t>
  </si>
  <si>
    <t>Informe Semestral</t>
  </si>
  <si>
    <t>Capacitación a los apoderados judiciales de la entidad en relación con el pago total de la obligación, archivo del proceso y el desistimiento tácito.</t>
  </si>
  <si>
    <t>Seguimiento de los apoderados judiciales mensualmente con la cuenta de cobro de honorarios.</t>
  </si>
  <si>
    <t>Enviar soportes de pago del cumplimiento de las órdenes judiciales en los procesos de Nulidades y Restablecimiento y Ejecutivo.</t>
  </si>
  <si>
    <t xml:space="preserve">Depurar la cuenta 5300 Provisión litigios y emandas. </t>
  </si>
  <si>
    <t>Actualizar las actividades sobre cálculo de la provisión</t>
  </si>
  <si>
    <t>Capacitación al personal del área de negocios judicial respecto del cálculo de la provisión</t>
  </si>
  <si>
    <t>Actualización de la metodología del cálculo de la provisión</t>
  </si>
  <si>
    <t xml:space="preserve">Recibir el informe de Revisorìa fiscal  con las condiciones  del actual contrato </t>
  </si>
  <si>
    <t>Complir con las exigencias contractuales definidas para la revisorìa fiscal.</t>
  </si>
  <si>
    <t>Soclializar a la revisoria fiscal el hallago enunciado en el informe final de auditoria realizado por la CGR</t>
  </si>
  <si>
    <t>Realizar reunion con la revisoria fiscal a fin de establecer pautas para la presentacion de los informes de ejecusión vs el cumplimiento de lo pactado en el contrato</t>
  </si>
  <si>
    <t>Verificar que en los informes mensuales de presentados por la revisoria fiscal se este dando cumplimiento a lo pactado en el contrato</t>
  </si>
  <si>
    <t>Informe de actividades</t>
  </si>
  <si>
    <t>Actualizar  procesos de cobro por concepto de cuotas partes pensionales</t>
  </si>
  <si>
    <t xml:space="preserve">Seguir el paso a paso del el Acuerdo de Servicios No. 175 </t>
  </si>
  <si>
    <t>Realizar cuentas de cobro en el formato de documento equivalente establecido por la Entidad.</t>
  </si>
  <si>
    <t>Dar cumplimiento al requerimiento teniendo en cuenta la normatividad vigente frente a este proceso y de manera preventiva evitar observaciones posteriores.</t>
  </si>
  <si>
    <t>Capacitar al cuentadante, cuentadante suplente, los que realizan arqueo y quienes intervienen en este proceso frente a la normativa vigente en materia tributaria.</t>
  </si>
  <si>
    <t>Certificado y/o registro documental de la capacitación</t>
  </si>
  <si>
    <t>Presentar informe de seguimiento trimestral del manejo de caja Menor a la subdirección financiera.</t>
  </si>
  <si>
    <t>Informe de ejecución trimestral a la subdirección Financiera</t>
  </si>
  <si>
    <t>N/A</t>
  </si>
  <si>
    <t>Definir lineamientos para realizar las reservas presupuestales en la entidad.</t>
  </si>
  <si>
    <t>Elaborar directiva emitiendo directrices para la ejecusion y seguimiento del Plan anual de adquisiones en la vigencia</t>
  </si>
  <si>
    <t>Notificar a los responsables de cada proyecto de las actividades a desarrollar en la presente vigencia</t>
  </si>
  <si>
    <t xml:space="preserve">Realizar reunion mensual de seguimiento al Plan Anual de Adquisicioines </t>
  </si>
  <si>
    <t xml:space="preserve">Actualizar los procedimientos Gestión de proyectos de inversión, Procedimiento para elaborar acuerdos de modificaciones presupuestales y solicitar vigencias futuras,  Procedimiento para programar,elaborar y presentar el presupuesto,  Procedimiento formulación, ejecución y seguimiento al Plan anual de adquisiciones, Procedimiento modificaciones presupuestales, </t>
  </si>
  <si>
    <t>Procedimientos</t>
  </si>
  <si>
    <t xml:space="preserve">Socializar los los procedimientos Gestión de proyectos de inversión, Procedimiento para elaborar acuerdos de modificaciones presupuestales y solicitar vigencias futuras,  Procedimiento para programar,elaborar y presentar el presupuesto,  Procedimiento formulación, ejecución y seguimiento al Plan anual de adquisiciones, Procedimiento modificaciones presupuestales, </t>
  </si>
  <si>
    <t>Elaborar instructivo emitiendo directrices para cosntitucion de reservas conforme a la normtividad legal vigente en el tema</t>
  </si>
  <si>
    <t>Tramitar oportunamente las cuentas de cobro de acuerdo a lo pactado en el contrato</t>
  </si>
  <si>
    <t>1. Supervision del contrato  2. gestionar las vigencias futuras</t>
  </si>
  <si>
    <t>oficio de solicitud de vigencias futuras</t>
  </si>
  <si>
    <t>Dotar a los supervisores de comeptencias e instrumentos para un adecuado seguimiento a las obligaciones contractuales</t>
  </si>
  <si>
    <t>Formatos actualizados</t>
  </si>
  <si>
    <t>Listado de asistencia</t>
  </si>
  <si>
    <t>Acta de seguimiento</t>
  </si>
  <si>
    <t>Cronograma</t>
  </si>
  <si>
    <t>Generar las alertas tempranas con el fin de hacer cumplir hasta la fecha de finalización de las garantías</t>
  </si>
  <si>
    <t>Documento de seguimiento</t>
  </si>
  <si>
    <t>Acta de cierre de expediente contractual</t>
  </si>
  <si>
    <t>Hubicar los elementos de consumo en un lugar donde se reduzca la probabilidad de un evento fortuito</t>
  </si>
  <si>
    <t>Fortalecer los controles del proceso para la recepcion y entrega de elemetnos adquiridos</t>
  </si>
  <si>
    <t>Emitir directrices a través de un instructivo para la recepcion, y entrega de los elementos adquirtidos por al entidad</t>
  </si>
  <si>
    <t>Socializar a los señor jefes de dependencia el instructivo suscrito para la recepcion, y entrega de los elementois adquirtidos por al entidad</t>
  </si>
  <si>
    <t>Correo electronico</t>
  </si>
  <si>
    <t xml:space="preserve">Programar la entrega de los elementos de dotación y consumo disponibles en el almacen </t>
  </si>
  <si>
    <t>Realizar la entrega de los elementos de dotación y consumo</t>
  </si>
  <si>
    <t>Informe semestral</t>
  </si>
  <si>
    <t>fortalecer los controles del proceso para la recepcion y entrega de elemetnos adquiridos</t>
  </si>
  <si>
    <t>Solicitar el dinero que que adeuda el operador de tiquetes.</t>
  </si>
  <si>
    <t>Realizar el respectivo seguimiento de uso y legalizacion de viaticos y uso de tiquetes aereos</t>
  </si>
  <si>
    <t>Elaborar directiva que defina los tramites establecidos para el seguimiento y legalizacion de viaticos y uso adecuado de tiquetes aereos</t>
  </si>
  <si>
    <t>Socialización de la directiva a los Servidores Publicos y Contratistas</t>
  </si>
  <si>
    <t>Efectuar el seguimiento y control de la directiva del uso adecuado de tiquetes aereos de cada comision asignadas a cada servidor publico y contrtatista</t>
  </si>
  <si>
    <t>Solucionar las fallas presentadas en la supervisiòn de cada contrato</t>
  </si>
  <si>
    <t>Actualizar los formatos para la ejecución y supervisión de contratos</t>
  </si>
  <si>
    <t>Capacitación trimestral a supervisores</t>
  </si>
  <si>
    <t>Seguimiento a la ejecución de los contratos buscando detectar oportunidades de mejora y a tiempo poder orientar su correcta supervisión</t>
  </si>
  <si>
    <t>Generar alertas de control y seguimiento de liquidación de contratos</t>
  </si>
  <si>
    <t>Cierre de expedientes contractuales</t>
  </si>
  <si>
    <t xml:space="preserve">Actualización del stock disponible de elementos de imagen institucional y establecer control en la entrega y devolución de los elementos de imagen institucional </t>
  </si>
  <si>
    <t xml:space="preserve">Conocer oportunamente la disponibilidad de elementos existentes y facilitar la planeación de la distribución de los mismos. </t>
  </si>
  <si>
    <t xml:space="preserve">Actualizar inventario de elementos existentes a la fecha. </t>
  </si>
  <si>
    <t>Inventario</t>
  </si>
  <si>
    <t xml:space="preserve">Elaborar plan de distribución de los elementos. </t>
  </si>
  <si>
    <t>Plan</t>
  </si>
  <si>
    <t xml:space="preserve">Establecer formato de entrega y devolución de elementos a los responsables de las actividades a desarrollar. </t>
  </si>
  <si>
    <t>Formato</t>
  </si>
  <si>
    <t xml:space="preserve">Unificar criterios en la compra de bienes y servicios cargados al rubro de Bienestar Social </t>
  </si>
  <si>
    <t>Optimizar el proceso de compra y almacenamiento de bienes</t>
  </si>
  <si>
    <t>Realizar mesa de trabajo con el grupo de Almacen y sumunistros y la Oficina Asesora de Planeación, con el proposito de verificar citerios y controles para el ingreso y distribución de elementos de imagen institucional.</t>
  </si>
  <si>
    <t>Reunión</t>
  </si>
  <si>
    <t>Elaborar documento resultado mesa de trabajo relacionado con  el ingreso y distribución de bienes de imagen institucional</t>
  </si>
  <si>
    <t>Documento</t>
  </si>
  <si>
    <t>Mejorar las condiciones locativas del archivo central y depósitos de archivo de la entidad, para garantizar la conservación, seguridad y custodia de la información.</t>
  </si>
  <si>
    <t>Cumplir con la normatividad archivistica, para garantizar la custodia, organización y conservación en cada una de las etapas del ciclo vital de los documentos.</t>
  </si>
  <si>
    <t xml:space="preserve">Solicitar la reubicación y/o adecuación  de áreas para el funcionamiento del Archivo Central, </t>
  </si>
  <si>
    <t>Proponer nuevos espacios o áreas para los depósitos del archivo central y archivos de historiales prestacionales</t>
  </si>
  <si>
    <t>Solicitar la canilización de las redes eléctricas e instalación de lamparas detecho.</t>
  </si>
  <si>
    <t>Solicitar los arreglos locativos para la impermeabilización de las paredes y techos del archivo central de la carrera 9 No 6B - 19.</t>
  </si>
  <si>
    <t>Solicira la conectividad de Intenet en el depósito del archivo central de la carrera9 No 6B - 19.</t>
  </si>
  <si>
    <t>Realizar la limpieza técnica a los planos que se encuentran en el archivo central de la carrera 9 No 6B - 19 y  ubicarlos dentro del archivo rodante para garantizar su debida conservación.</t>
  </si>
  <si>
    <t>Informe con soporte fotográfico.</t>
  </si>
  <si>
    <t>Solicitar al Grupo de Gestión Logística el retiro de las llantas y cajas de icopor que se encuentran en el tercer piso de la carrera 9 No 6B - 19, donde funciona el archivo central.</t>
  </si>
  <si>
    <t>Solicitar al grupo de mantenimiento arrreglos y mejoras locativas en los pisos 2 y 3 del archivo central que se encuentra ubicado en la carrera 9 No 6B - 19</t>
  </si>
  <si>
    <t>Realizar dos  jornadas de limpieza al archivo central durante la vigencia 2024</t>
  </si>
  <si>
    <t>Informe técnico</t>
  </si>
  <si>
    <t>Fortalecer las competencias de los evaluadores designados en los procesos de selección</t>
  </si>
  <si>
    <t>Dotar a los evaluadores de procesos de selección con las competencias necesarias para una adecuada evaluación.</t>
  </si>
  <si>
    <t>Capacitación al personal profesional de la Entidad (planta y contratistas) en lineamientos que se deben tener en cuenta para evaluar ofertas económicas.</t>
  </si>
  <si>
    <t>Acta de reunión y planilla de asistencia</t>
  </si>
  <si>
    <t>Ajuste de la plantilla de evaluación</t>
  </si>
  <si>
    <t xml:space="preserve">Documento actualizado </t>
  </si>
  <si>
    <t>Fortalecer los controles operacionales del proceso</t>
  </si>
  <si>
    <t>Contar con información oportuna y veraz para el reconocimiento de la prestacion y su inclusion en nomina</t>
  </si>
  <si>
    <t>Realizar sesiones de trabajo para la actualizacion de la data</t>
  </si>
  <si>
    <t>Iforme semestral</t>
  </si>
  <si>
    <t>Solicitar acompañamiento permante del grupo de sistemas para el correcto desarrollo e implementación del aplicativo JD Edwards</t>
  </si>
  <si>
    <t xml:space="preserve">Memorando </t>
  </si>
  <si>
    <t>Verificar la funcionalidad de la APP movil de CASUR de la vigencia 2018</t>
  </si>
  <si>
    <t>Generar un informe con las acciones particulares a que haya lugar de acuerdo con los resultados de la evaluacion</t>
  </si>
  <si>
    <t>Realizar el informe tecnico de la validacion de esta App</t>
  </si>
  <si>
    <t>Elaborar un ajuste al contrato de arrendamiento 60 de 2004, a través  de un documento contractual viculante que permita registrar los aprovechamientos ocasionales a la unidad 3 lote de la calle 33, como un canon variable mientras se desarrolla el proceso de adecuciones, previsto en el contrato de arrendamiento.</t>
  </si>
  <si>
    <t xml:space="preserve">Registrar individualmente los aprovechamientos ocasionales a la unidad 3 lote de la calle 33, como un canon variable mientras se desarrolla el proceso de adecuciones, previsto en el contrato de arrendamiento. </t>
  </si>
  <si>
    <t>1. Hacer un diagnóstico completo de la situación del proyecto constructivo de la Unidad 3 Lote Calle 33 y de la explotación económica de esta unidad, desde la suscripción del contrato de arrendamiento y hasta la fecha; para así definir una estrategia y los planes de acción para los diferentes elementos relevantes de decisión en el devenir de la Entidad.</t>
  </si>
  <si>
    <t>Memorando y Diagnòstico</t>
  </si>
  <si>
    <t>2. Solicializar el diagnóstico de la completo de la situación del proyecto constructivo de la Unidad 3 Lote Calle 33 y de la explotación económica de esta unidad, tanto al arrendAtario como al arrendador, con el fin de realizar bechmark, el cual consiste en comparar el rendimiento de los diferentes tipos de elementos y herramientas puestas en práctica con anterioridad. Así, sabremos cómo se gestionan los proyectos que se llevan a cabo en la exlotación comercial de la unidad 3 de la la calle 33 y cuáles han dado mejores resultados.</t>
  </si>
  <si>
    <t>Memorando y Acta</t>
  </si>
  <si>
    <t>3. Proponer tanto al arrendador como el arrendatario un ajuste al contrato de arrendamiento 60 de 2004, a través  de un documento contractual viculante que permita registrar los aprovechamientos ocasionales a la unidad 3 lote de la calle 33, como un canon variable mientras se desarrolla el proceso de adecuciones, previsto en el contrato de arrendamiento.</t>
  </si>
  <si>
    <t xml:space="preserve"> Memorando y ajuste al contrato de arrendamiento 60 de 2004</t>
  </si>
  <si>
    <t>4. Suscribir entre las partes un ajuste al contrato de arrendamiento 60 de 2004, a través  de un documento contractual viculante que permita registrar los aprovechamientos ocasionales a la unidad 3 lote de la calle 33, como un canon variable mientras se desarrolla el proceso de adecuciones, previsto en el contrato de arrendamiento.</t>
  </si>
  <si>
    <t>Documento contractual vinculante suscrito</t>
  </si>
  <si>
    <t xml:space="preserve">Verificacr los procedimientos de contrataciòn refrente de Convenios ajustados a los apartados legales. </t>
  </si>
  <si>
    <t>Revisión Manual Contratación con respecto de Convenios aplicado a la nueva jurisprudencia.</t>
  </si>
  <si>
    <t>Dieligenciar en forma correcta los formularios que exige la La Resolución 0042 de 25 de agosto de 2021</t>
  </si>
  <si>
    <t>Dieligenciar en forma correcta los formularios que exige la La Resolución 0042 de 25 de agosto de 2022</t>
  </si>
  <si>
    <t>Dieligenciar en forma correcta los formularios que exige la La Resolución 0042 de 25 de agosto de 2023</t>
  </si>
  <si>
    <t>Dieligenciar en forma correcta los formularios que exige la La Resolución 0042 de 25 de agosto de 2024</t>
  </si>
  <si>
    <t>Dieligenciar en forma correcta los formularios que exige la La Resolución 0042 de 25 de agosto de 2025</t>
  </si>
  <si>
    <t>FILA_2</t>
  </si>
  <si>
    <t>FILA_3</t>
  </si>
  <si>
    <t>FILA_4</t>
  </si>
  <si>
    <t>FILA_5</t>
  </si>
  <si>
    <t>FILA_6</t>
  </si>
  <si>
    <t>FILA_7</t>
  </si>
  <si>
    <t>FILA_8</t>
  </si>
  <si>
    <t>FILA_9</t>
  </si>
  <si>
    <t>FILA_10</t>
  </si>
  <si>
    <t>FILA_11</t>
  </si>
  <si>
    <t>FILA_12</t>
  </si>
  <si>
    <t>FILA_13</t>
  </si>
  <si>
    <t>FILA_14</t>
  </si>
  <si>
    <t>FILA_15</t>
  </si>
  <si>
    <t>FILA_16</t>
  </si>
  <si>
    <t>FILA_17</t>
  </si>
  <si>
    <t>FILA_18</t>
  </si>
  <si>
    <t>FILA_19</t>
  </si>
  <si>
    <t>FILA_20</t>
  </si>
  <si>
    <t>FILA_21</t>
  </si>
  <si>
    <t>FILA_22</t>
  </si>
  <si>
    <t>FILA_23</t>
  </si>
  <si>
    <t>FILA_24</t>
  </si>
  <si>
    <t>FILA_25</t>
  </si>
  <si>
    <t>FILA_26</t>
  </si>
  <si>
    <t>FILA_27</t>
  </si>
  <si>
    <t>FILA_28</t>
  </si>
  <si>
    <t>FILA_29</t>
  </si>
  <si>
    <t>FILA_30</t>
  </si>
  <si>
    <t>FILA_31</t>
  </si>
  <si>
    <t>FILA_32</t>
  </si>
  <si>
    <t>FILA_33</t>
  </si>
  <si>
    <t>FILA_34</t>
  </si>
  <si>
    <t>FILA_35</t>
  </si>
  <si>
    <t>FILA_36</t>
  </si>
  <si>
    <t>FILA_37</t>
  </si>
  <si>
    <t>FILA_38</t>
  </si>
  <si>
    <t>FILA_39</t>
  </si>
  <si>
    <t>FILA_40</t>
  </si>
  <si>
    <t>FILA_41</t>
  </si>
  <si>
    <t>FILA_42</t>
  </si>
  <si>
    <t>FILA_43</t>
  </si>
  <si>
    <t>FILA_44</t>
  </si>
  <si>
    <t>FILA_45</t>
  </si>
  <si>
    <t>FILA_46</t>
  </si>
  <si>
    <t>FILA_47</t>
  </si>
  <si>
    <t>FILA_48</t>
  </si>
  <si>
    <t>FILA_49</t>
  </si>
  <si>
    <t>FILA_50</t>
  </si>
  <si>
    <t>FILA_51</t>
  </si>
  <si>
    <t>FILA_52</t>
  </si>
  <si>
    <t>FILA_53</t>
  </si>
  <si>
    <t>FILA_54</t>
  </si>
  <si>
    <t>FILA_55</t>
  </si>
  <si>
    <t>FILA_56</t>
  </si>
  <si>
    <t>FILA_57</t>
  </si>
  <si>
    <t>FILA_58</t>
  </si>
  <si>
    <t>FILA_59</t>
  </si>
  <si>
    <t>FILA_60</t>
  </si>
  <si>
    <t>FILA_61</t>
  </si>
  <si>
    <t>FILA_62</t>
  </si>
  <si>
    <t>FILA_63</t>
  </si>
  <si>
    <t>FILA_64</t>
  </si>
  <si>
    <t>FILA_65</t>
  </si>
  <si>
    <t>FILA_66</t>
  </si>
  <si>
    <t>FILA_67</t>
  </si>
  <si>
    <t>FILA_68</t>
  </si>
  <si>
    <t>FILA_69</t>
  </si>
  <si>
    <t>FILA_70</t>
  </si>
  <si>
    <t>FILA_71</t>
  </si>
  <si>
    <t>FILA_72</t>
  </si>
  <si>
    <t>FILA_73</t>
  </si>
  <si>
    <t>FILA_74</t>
  </si>
  <si>
    <t>FILA_75</t>
  </si>
  <si>
    <t>FILA_76</t>
  </si>
  <si>
    <t>FILA_77</t>
  </si>
  <si>
    <t>FILA_78</t>
  </si>
  <si>
    <t>FILA_79</t>
  </si>
  <si>
    <t>FILA_80</t>
  </si>
  <si>
    <t>FILA_81</t>
  </si>
  <si>
    <t>FILA_82</t>
  </si>
  <si>
    <t>FILA_83</t>
  </si>
  <si>
    <t>FILA_84</t>
  </si>
  <si>
    <t>FILA_85</t>
  </si>
  <si>
    <t>FILA_86</t>
  </si>
  <si>
    <t>FILA_87</t>
  </si>
  <si>
    <t>FILA_88</t>
  </si>
  <si>
    <t>FILA_89</t>
  </si>
  <si>
    <t>FILA_90</t>
  </si>
  <si>
    <t>FILA_91</t>
  </si>
  <si>
    <t>FILA_92</t>
  </si>
  <si>
    <t>FILA_93</t>
  </si>
  <si>
    <t>FILA_94</t>
  </si>
  <si>
    <t>FILA_95</t>
  </si>
  <si>
    <t>FILA_96</t>
  </si>
  <si>
    <t>FILA_97</t>
  </si>
  <si>
    <t>FILA_98</t>
  </si>
  <si>
    <t>FILA_99</t>
  </si>
  <si>
    <t>FILA_100</t>
  </si>
  <si>
    <t>FILA_101</t>
  </si>
  <si>
    <t>FILA_102</t>
  </si>
  <si>
    <t>FILA_103</t>
  </si>
  <si>
    <t>FILA_104</t>
  </si>
  <si>
    <t>FILA_105</t>
  </si>
  <si>
    <t>FILA_106</t>
  </si>
  <si>
    <t>FILA_107</t>
  </si>
  <si>
    <t>FILA_108</t>
  </si>
  <si>
    <t>FILA_109</t>
  </si>
  <si>
    <t>FILA_110</t>
  </si>
  <si>
    <t>FILA_111</t>
  </si>
  <si>
    <t>FILA_112</t>
  </si>
  <si>
    <t>FILA_113</t>
  </si>
  <si>
    <t>FILA_114</t>
  </si>
  <si>
    <t>FILA_115</t>
  </si>
  <si>
    <t>FILA_116</t>
  </si>
  <si>
    <t>FILA_117</t>
  </si>
  <si>
    <t>FILA_118</t>
  </si>
  <si>
    <t>FILA_119</t>
  </si>
  <si>
    <t>FILA_120</t>
  </si>
  <si>
    <t>FILA_121</t>
  </si>
  <si>
    <t>FILA_122</t>
  </si>
  <si>
    <t>FILA_123</t>
  </si>
  <si>
    <t>FILA_124</t>
  </si>
  <si>
    <t>FILA_125</t>
  </si>
  <si>
    <t>FILA_126</t>
  </si>
  <si>
    <t>FILA_127</t>
  </si>
  <si>
    <t>FILA_128</t>
  </si>
  <si>
    <t>FILA_129</t>
  </si>
  <si>
    <t>FILA_130</t>
  </si>
  <si>
    <t>FILA_131</t>
  </si>
  <si>
    <t>FILA_132</t>
  </si>
  <si>
    <t>FILA_133</t>
  </si>
  <si>
    <t>FILA_134</t>
  </si>
  <si>
    <t>FILA_135</t>
  </si>
  <si>
    <t>FILA_136</t>
  </si>
  <si>
    <t>FILA_137</t>
  </si>
  <si>
    <t>FILA_138</t>
  </si>
  <si>
    <t>FILA_139</t>
  </si>
  <si>
    <t>FILA_140</t>
  </si>
  <si>
    <t>FILA_141</t>
  </si>
  <si>
    <t>FILA_142</t>
  </si>
  <si>
    <t>FILA_143</t>
  </si>
  <si>
    <t>FILA_144</t>
  </si>
  <si>
    <t>FILA_145</t>
  </si>
  <si>
    <t>FILA_146</t>
  </si>
  <si>
    <t>FILA_147</t>
  </si>
  <si>
    <t>FILA_148</t>
  </si>
  <si>
    <t>FILA_149</t>
  </si>
  <si>
    <t>FILA_150</t>
  </si>
  <si>
    <t>FILA_151</t>
  </si>
  <si>
    <t>FILA_152</t>
  </si>
  <si>
    <t>FILA_153</t>
  </si>
  <si>
    <t>FILA_154</t>
  </si>
  <si>
    <t>FILA_155</t>
  </si>
  <si>
    <t>FILA_156</t>
  </si>
  <si>
    <t>FILA_157</t>
  </si>
  <si>
    <t>FILA_158</t>
  </si>
  <si>
    <t>FILA_159</t>
  </si>
  <si>
    <t>FILA_160</t>
  </si>
  <si>
    <t>FILA_161</t>
  </si>
  <si>
    <t>FILA_162</t>
  </si>
  <si>
    <t>FILA_163</t>
  </si>
  <si>
    <t>FILA_164</t>
  </si>
  <si>
    <t>FILA_165</t>
  </si>
  <si>
    <t>FILA_166</t>
  </si>
  <si>
    <t>FILA_167</t>
  </si>
  <si>
    <t>FILA_168</t>
  </si>
  <si>
    <t>FILA_169</t>
  </si>
  <si>
    <t>FILA_170</t>
  </si>
  <si>
    <t>FILA_171</t>
  </si>
  <si>
    <t>FILA_172</t>
  </si>
  <si>
    <t>FILA_173</t>
  </si>
  <si>
    <t>FILA_174</t>
  </si>
  <si>
    <t>FILA_175</t>
  </si>
  <si>
    <t>FILA_176</t>
  </si>
  <si>
    <t>FILA_177</t>
  </si>
  <si>
    <t>FILA_178</t>
  </si>
  <si>
    <t>FILA_179</t>
  </si>
  <si>
    <t>FILA_180</t>
  </si>
  <si>
    <t>FILA_181</t>
  </si>
  <si>
    <t>FILA_182</t>
  </si>
  <si>
    <t>FILA_183</t>
  </si>
  <si>
    <t>FILA_184</t>
  </si>
  <si>
    <t>FILA_185</t>
  </si>
  <si>
    <t>FILA_186</t>
  </si>
  <si>
    <t>FILA_187</t>
  </si>
  <si>
    <t>FILA_188</t>
  </si>
  <si>
    <t>FILA_189</t>
  </si>
  <si>
    <t>FILA_190</t>
  </si>
  <si>
    <t>FILA_191</t>
  </si>
  <si>
    <t>FILA_192</t>
  </si>
  <si>
    <t>FILA_193</t>
  </si>
  <si>
    <t>FILA_194</t>
  </si>
  <si>
    <t>FILA_195</t>
  </si>
  <si>
    <t>FILA_196</t>
  </si>
  <si>
    <t>FILA_197</t>
  </si>
  <si>
    <t>FILA_198</t>
  </si>
  <si>
    <t>FILA_199</t>
  </si>
  <si>
    <t>FILA_200</t>
  </si>
  <si>
    <t>FILA_201</t>
  </si>
  <si>
    <t>FILA_202</t>
  </si>
  <si>
    <t>FILA_203</t>
  </si>
  <si>
    <t>FILA_204</t>
  </si>
  <si>
    <t>FILA_205</t>
  </si>
  <si>
    <t>FILA_206</t>
  </si>
  <si>
    <t>FILA_207</t>
  </si>
  <si>
    <t>FILA_208</t>
  </si>
  <si>
    <t>FILA_209</t>
  </si>
  <si>
    <t>FILA_210</t>
  </si>
  <si>
    <t>FILA_211</t>
  </si>
  <si>
    <t>FILA_212</t>
  </si>
  <si>
    <t>FILA_213</t>
  </si>
  <si>
    <t>FILA_214</t>
  </si>
  <si>
    <t>FILA_215</t>
  </si>
  <si>
    <t>FILA_216</t>
  </si>
  <si>
    <t>FILA_217</t>
  </si>
  <si>
    <t>FILA_218</t>
  </si>
  <si>
    <t>FILA_219</t>
  </si>
  <si>
    <t>FILA_220</t>
  </si>
  <si>
    <t>FILA_221</t>
  </si>
  <si>
    <t>FILA_222</t>
  </si>
  <si>
    <t>FILA_223</t>
  </si>
  <si>
    <t>FILA_224</t>
  </si>
  <si>
    <t>FILA_225</t>
  </si>
  <si>
    <t>FILA_226</t>
  </si>
  <si>
    <t>FILA_227</t>
  </si>
  <si>
    <t>FILA_228</t>
  </si>
  <si>
    <t>FILA_229</t>
  </si>
  <si>
    <t>FILA_230</t>
  </si>
  <si>
    <t>FILA_231</t>
  </si>
  <si>
    <t>FILA_232</t>
  </si>
  <si>
    <t>FILA_233</t>
  </si>
  <si>
    <t>FILA_234</t>
  </si>
  <si>
    <t>FILA_235</t>
  </si>
  <si>
    <t>FILA_236</t>
  </si>
  <si>
    <t>FILA_237</t>
  </si>
  <si>
    <t>FILA_238</t>
  </si>
  <si>
    <t>FILA_239</t>
  </si>
  <si>
    <t>FILA_240</t>
  </si>
  <si>
    <t>FILA_241</t>
  </si>
  <si>
    <t>FILA_242</t>
  </si>
  <si>
    <t>FILA_243</t>
  </si>
  <si>
    <t>FILA_244</t>
  </si>
  <si>
    <t>FILA_245</t>
  </si>
  <si>
    <t>FILA_246</t>
  </si>
  <si>
    <t>FILA_247</t>
  </si>
  <si>
    <t>FILA_248</t>
  </si>
  <si>
    <t>FILA_249</t>
  </si>
  <si>
    <t>FILA_250</t>
  </si>
  <si>
    <t>FILA_251</t>
  </si>
  <si>
    <t>FILA_252</t>
  </si>
  <si>
    <t>FILA_253</t>
  </si>
  <si>
    <t>Falta de planeación contractual por parte de losdueños de la necesidad.</t>
  </si>
  <si>
    <t>Validación de transmisión dedatos personales en relaciónal convenio CASUR-DIBANKA</t>
  </si>
  <si>
    <t>Actualizar el manual deprotección de datos de laentidad, de conformidad conlas disposiciones legalesvigentes en la materia.</t>
  </si>
  <si>
    <t>Manual protecciòn de Datos</t>
  </si>
  <si>
    <t>Construcción de propuestaintegral de prestación detramites y servicios en lospuntos de atención nacionalque incluya entre otros losprotocolos establecidos enlos diferentescanales,perfiles requeridosexperiencia, competencia,alcance e impacto que sedenbe generar en lapoblación atendida.</t>
  </si>
  <si>
    <t>Trámite Decretoreglamentarios para elrediseño organizacional</t>
  </si>
  <si>
    <t>Despliegue de programasde interacción entre afiliados,con escenarios deesparcimiento y lúdica</t>
  </si>
  <si>
    <t xml:space="preserve">Memorando trimestral </t>
  </si>
  <si>
    <t>Elaborar y documentar elcomponente de planeación ytodas las fases del procesocontractual a través delequipo técnico deinfraestructura .</t>
  </si>
  <si>
    <t>Realizar documento con la programación de lacontratación demantenimiento mayoralineada con el plan anual deadquisiciones</t>
  </si>
  <si>
    <t>Actualizaciónde asignación mensual deretiro", solicitar al afiliado elaporte una declaraciónjuramentada en la quemanifieste que no estátramitando ni recibe pensiónde invalidez de la PolicìaNacional en calidad de titular,en los casos de reintegro,renuncia o fallo de tutela.</t>
  </si>
  <si>
    <t>Procedimientoactualizado</t>
  </si>
  <si>
    <t>Procedimiento</t>
  </si>
  <si>
    <t>FILA_254</t>
  </si>
  <si>
    <t>FILA_255</t>
  </si>
  <si>
    <t>FILA_256</t>
  </si>
  <si>
    <t>FILA_257</t>
  </si>
  <si>
    <t>FILA_258</t>
  </si>
  <si>
    <t>FILA_259</t>
  </si>
  <si>
    <t>FILA_260</t>
  </si>
  <si>
    <t>FILA_261</t>
  </si>
  <si>
    <t>FILA_262</t>
  </si>
  <si>
    <t>FILA_263</t>
  </si>
  <si>
    <t>FILA_264</t>
  </si>
  <si>
    <t>FILA_265</t>
  </si>
  <si>
    <t>FILA_266</t>
  </si>
  <si>
    <t>FILA_267</t>
  </si>
  <si>
    <t>FILA_268</t>
  </si>
  <si>
    <t>FILA_269</t>
  </si>
  <si>
    <t>FILA_270</t>
  </si>
  <si>
    <t>FILA_271</t>
  </si>
  <si>
    <t>FILA_272</t>
  </si>
  <si>
    <t>FILA_273</t>
  </si>
  <si>
    <t>FILA_274</t>
  </si>
  <si>
    <t>FILA_275</t>
  </si>
  <si>
    <t>FILA_276</t>
  </si>
  <si>
    <t>FILA_277</t>
  </si>
  <si>
    <t>FILA_278</t>
  </si>
  <si>
    <t>FILA_279</t>
  </si>
  <si>
    <t>FILA_280</t>
  </si>
  <si>
    <t>FILA_281</t>
  </si>
  <si>
    <t>FILA_282</t>
  </si>
  <si>
    <t>FILA_283</t>
  </si>
  <si>
    <t>FILA_284</t>
  </si>
  <si>
    <t>FILA_285</t>
  </si>
  <si>
    <t>FILA_286</t>
  </si>
  <si>
    <t>FILA_287</t>
  </si>
  <si>
    <t>FILA_288</t>
  </si>
  <si>
    <t>FILA_289</t>
  </si>
  <si>
    <t>FILA_290</t>
  </si>
  <si>
    <t>FILA_291</t>
  </si>
  <si>
    <t>FILA_292</t>
  </si>
  <si>
    <t>FILA_293</t>
  </si>
  <si>
    <t>FILA_294</t>
  </si>
  <si>
    <t>FILA_295</t>
  </si>
  <si>
    <t>FILA_296</t>
  </si>
  <si>
    <t>FILA_297</t>
  </si>
  <si>
    <t>FILA_298</t>
  </si>
  <si>
    <t>FILA_299</t>
  </si>
  <si>
    <t>FILA_300</t>
  </si>
  <si>
    <t>FILA_301</t>
  </si>
  <si>
    <t>FILA_302</t>
  </si>
  <si>
    <t>FILA_303</t>
  </si>
  <si>
    <t>FILA_304</t>
  </si>
  <si>
    <t>FILA_305</t>
  </si>
  <si>
    <t>FILA_306</t>
  </si>
  <si>
    <t>FILA_307</t>
  </si>
  <si>
    <t>FILA_308</t>
  </si>
  <si>
    <t>FILA_309</t>
  </si>
  <si>
    <t>FILA_310</t>
  </si>
  <si>
    <t>FILA_311</t>
  </si>
  <si>
    <t>FILA_312</t>
  </si>
  <si>
    <t>FILA_313</t>
  </si>
  <si>
    <t>FILA_314</t>
  </si>
  <si>
    <t>FILA_315</t>
  </si>
  <si>
    <t>FILA_316</t>
  </si>
  <si>
    <t>FILA_317</t>
  </si>
  <si>
    <t>FILA_318</t>
  </si>
  <si>
    <t>FILA_319</t>
  </si>
  <si>
    <t>FILA_320</t>
  </si>
  <si>
    <t>FILA_321</t>
  </si>
  <si>
    <t>FILA_322</t>
  </si>
  <si>
    <t>FILA_323</t>
  </si>
  <si>
    <t>FILA_324</t>
  </si>
  <si>
    <t>FILA_325</t>
  </si>
  <si>
    <t>FILA_326</t>
  </si>
  <si>
    <t>FILA_327</t>
  </si>
  <si>
    <t>FILA_328</t>
  </si>
  <si>
    <t>FILA_329</t>
  </si>
  <si>
    <t>FILA_330</t>
  </si>
  <si>
    <t>FILA_331</t>
  </si>
  <si>
    <t>FILA_332</t>
  </si>
  <si>
    <t>FILA_333</t>
  </si>
  <si>
    <t>FILA_334</t>
  </si>
  <si>
    <t>FILA_335</t>
  </si>
  <si>
    <t>FILA_336</t>
  </si>
  <si>
    <t>FILA_337</t>
  </si>
  <si>
    <t>FILA_338</t>
  </si>
  <si>
    <t>FILA_339</t>
  </si>
  <si>
    <t>FILA_340</t>
  </si>
  <si>
    <t>FILA_341</t>
  </si>
  <si>
    <t>FILA_342</t>
  </si>
  <si>
    <t>FILA_343</t>
  </si>
  <si>
    <t>FILA_344</t>
  </si>
  <si>
    <t>FILA_345</t>
  </si>
  <si>
    <t>FILA_346</t>
  </si>
  <si>
    <t>FILA_347</t>
  </si>
  <si>
    <t>FILA_348</t>
  </si>
  <si>
    <t>FILA_349</t>
  </si>
  <si>
    <t>FILA_350</t>
  </si>
  <si>
    <t>FILA_351</t>
  </si>
  <si>
    <t>FILA_352</t>
  </si>
  <si>
    <t>FILA_353</t>
  </si>
  <si>
    <t>FILA_354</t>
  </si>
  <si>
    <t>FILA_355</t>
  </si>
  <si>
    <t>FILA_356</t>
  </si>
  <si>
    <t>FILA_357</t>
  </si>
  <si>
    <t>FILA_358</t>
  </si>
  <si>
    <t>FILA_359</t>
  </si>
  <si>
    <t>FILA_360</t>
  </si>
  <si>
    <t>FILA_361</t>
  </si>
  <si>
    <t>FILA_362</t>
  </si>
  <si>
    <t>FILA_363</t>
  </si>
  <si>
    <t>FILA_364</t>
  </si>
  <si>
    <t>FILA_365</t>
  </si>
  <si>
    <t>FILA_366</t>
  </si>
  <si>
    <t>FILA_367</t>
  </si>
  <si>
    <t>FILA_368</t>
  </si>
  <si>
    <t>FILA_369</t>
  </si>
  <si>
    <t>FILA_370</t>
  </si>
  <si>
    <t>FILA_371</t>
  </si>
  <si>
    <t>FILA_372</t>
  </si>
  <si>
    <t>FILA_373</t>
  </si>
  <si>
    <t>FILA_374</t>
  </si>
  <si>
    <t>FILA_375</t>
  </si>
  <si>
    <t>FILA_376</t>
  </si>
  <si>
    <t>FILA_377</t>
  </si>
  <si>
    <t>FILA_378</t>
  </si>
  <si>
    <r>
      <t xml:space="preserve">Informe de avance al proceso y las acciones que se tomen al particular
</t>
    </r>
    <r>
      <rPr>
        <b/>
        <sz val="11"/>
        <rFont val="Arial"/>
        <family val="2"/>
      </rPr>
      <t>Jurìdica</t>
    </r>
  </si>
  <si>
    <r>
      <t xml:space="preserve">Capacitación al personal del área de negocios judicial respecto del cumplimiento del diligenciamiento del formato F9.
</t>
    </r>
    <r>
      <rPr>
        <b/>
        <sz val="11"/>
        <rFont val="Arial"/>
        <family val="2"/>
      </rPr>
      <t>Jurìdica</t>
    </r>
  </si>
  <si>
    <r>
      <t xml:space="preserve">Verificar la información antes del envío a la Contraloría
</t>
    </r>
    <r>
      <rPr>
        <b/>
        <sz val="11"/>
        <rFont val="Arial"/>
        <family val="2"/>
      </rPr>
      <t>Jurìdica</t>
    </r>
  </si>
  <si>
    <r>
      <t xml:space="preserve">Solicitar capacitación a CGR para el administrador del aplicativo SIRECI sobre la informacion que deben contener los formularios que presenta la entidad
</t>
    </r>
    <r>
      <rPr>
        <b/>
        <sz val="11"/>
        <rFont val="Arial"/>
        <family val="2"/>
      </rPr>
      <t>Planeaciòn</t>
    </r>
  </si>
  <si>
    <r>
      <t xml:space="preserve">Socializar a los responsables del diligenciamiento  de los formularios del SIRECI de la informacion solicitada por la CGR
</t>
    </r>
    <r>
      <rPr>
        <b/>
        <sz val="11"/>
        <rFont val="Arial"/>
        <family val="2"/>
      </rPr>
      <t>Planeaciòn</t>
    </r>
  </si>
  <si>
    <r>
      <t xml:space="preserve">Previo al diligenciamiento de los formularios del SIRECI verificar los antedentes documentales que respaldan la informacion suministrada por los responsables
</t>
    </r>
    <r>
      <rPr>
        <b/>
        <sz val="11"/>
        <rFont val="Arial"/>
        <family val="2"/>
      </rPr>
      <t>Planeaciòn</t>
    </r>
  </si>
  <si>
    <r>
      <t xml:space="preserve">Realizar el cargue de la informacion en el aplicativo SIRECI
</t>
    </r>
    <r>
      <rPr>
        <b/>
        <sz val="11"/>
        <rFont val="Arial"/>
        <family val="2"/>
      </rPr>
      <t>Planeaciòn</t>
    </r>
  </si>
  <si>
    <r>
      <t xml:space="preserve">Actualizar los formatos para la ejecución y supervisión de contratos
</t>
    </r>
    <r>
      <rPr>
        <b/>
        <sz val="11"/>
        <rFont val="Arial"/>
        <family val="2"/>
      </rPr>
      <t>Grupo Contratos</t>
    </r>
  </si>
  <si>
    <r>
      <t xml:space="preserve">Capacitación trimestral a supervisores
</t>
    </r>
    <r>
      <rPr>
        <b/>
        <sz val="11"/>
        <rFont val="Arial"/>
        <family val="2"/>
      </rPr>
      <t>Grupo Contratos</t>
    </r>
  </si>
  <si>
    <r>
      <t xml:space="preserve">Seguimiento a la ejecución de los contratos buscando detectar oportunidades de mejora y a tiempo poder orientar su correcta supervisión
</t>
    </r>
    <r>
      <rPr>
        <b/>
        <sz val="11"/>
        <rFont val="Arial"/>
        <family val="2"/>
      </rPr>
      <t xml:space="preserve">
Grupo Contratos</t>
    </r>
  </si>
  <si>
    <r>
      <t xml:space="preserve">Generar alertas de control y seguimiento de liquidación de contratos
</t>
    </r>
    <r>
      <rPr>
        <b/>
        <sz val="11"/>
        <rFont val="Arial"/>
        <family val="2"/>
      </rPr>
      <t>Grupo Contratos</t>
    </r>
  </si>
  <si>
    <r>
      <t xml:space="preserve">Cierre de expedientes contractuales
</t>
    </r>
    <r>
      <rPr>
        <b/>
        <sz val="11"/>
        <rFont val="Arial"/>
        <family val="2"/>
      </rPr>
      <t>Grupo Contratos</t>
    </r>
  </si>
  <si>
    <t>Se Solicito con oficio ID Control No 858213 del 28-02-2024 a la Oficina Asesora Jurídica Sensibilización acerca de procedimiento para el cobro de incapacidades cuando la EPS entra en liquidación , con el fin de ser socializada a los miembros del Grupo de Talento Humano</t>
  </si>
  <si>
    <t>Se efectu0 transferencia de conocimiento a TRES integrante del grupo de talento humano. Acta suministrada</t>
  </si>
  <si>
    <t>Tareas planeadas a la fecha de corte</t>
  </si>
  <si>
    <t>Avance esperado</t>
  </si>
  <si>
    <t>Avance real</t>
  </si>
  <si>
    <t>Cumplimiento</t>
  </si>
  <si>
    <t>Depurar y registrar en forma contable las subcuenta  133805 a 31/12/2022.</t>
  </si>
  <si>
    <t>Aplicar el Acuerdo de Servicios No. 175 del 30 de noviembre de 2022, celebrado entre la Superintendencia de Notariado y Registro y la Caja de Sueldos de Retiro de la Policía Nacional, para establecer la información de los bienes inmuebles potenciales a embargar dentro procesos coactivos.</t>
  </si>
  <si>
    <r>
      <rPr>
        <b/>
        <sz val="11"/>
        <color rgb="FF000000"/>
        <rFont val="Arial"/>
        <family val="2"/>
      </rPr>
      <t>2016</t>
    </r>
    <r>
      <rPr>
        <sz val="11"/>
        <color indexed="8"/>
        <rFont val="Arial"/>
        <family val="2"/>
      </rPr>
      <t>-HALLAZGO 1 Proyecto deMejoramiento de Inmuebles -Maduración de Proyectos: CASURno realizó una planeación eficientedel proyecto denominado"Mejoramiento de Inmuebles para elimpacto y sostenibilidad deCASUR" al no involucrar variablesde estudio como la intervención enbienes de interés cultural yvulnerabilidad sísmica</t>
    </r>
  </si>
  <si>
    <r>
      <rPr>
        <b/>
        <sz val="11"/>
        <color rgb="FF000000"/>
        <rFont val="Arial"/>
        <family val="2"/>
      </rPr>
      <t>2016</t>
    </r>
    <r>
      <rPr>
        <sz val="11"/>
        <color indexed="8"/>
        <rFont val="Arial"/>
        <family val="2"/>
      </rPr>
      <t>-HALLAZGO 2 Herramientainformática no entregadaoportunamente en ambiente deproducción: Debilidad en lasactividades de planeación de losprocesos contractuales trayendocomo consecuencia que la Entidadno pudo usar oportunamente laherramienta para realizarcaracterizaciones de usuarios,aplicación de encuestas y eleccioneselectrónicas</t>
    </r>
  </si>
  <si>
    <r>
      <rPr>
        <b/>
        <sz val="11"/>
        <color rgb="FF000000"/>
        <rFont val="Arial"/>
        <family val="2"/>
      </rPr>
      <t>2016-</t>
    </r>
    <r>
      <rPr>
        <sz val="11"/>
        <color indexed="8"/>
        <rFont val="Arial"/>
        <family val="2"/>
      </rPr>
      <t>Hallazgo No.3: Solucióninformática para liquidaciónasignaciones de retiro: No existeintegración con la plataformainformática de la Policía Nacional,al no contar automáticamente coninformación es necesaria el ingresomanual de datos para el cálculo de laasignación. La base de datosutilizada para almacenar lainformación no activo mecanismosque dejen logs.</t>
    </r>
  </si>
  <si>
    <r>
      <rPr>
        <b/>
        <sz val="11"/>
        <color rgb="FF000000"/>
        <rFont val="Arial"/>
        <family val="2"/>
      </rPr>
      <t>2016</t>
    </r>
    <r>
      <rPr>
        <sz val="11"/>
        <color indexed="8"/>
        <rFont val="Arial"/>
        <family val="2"/>
      </rPr>
      <t>-HALLAZGO 7 Incrementoprecios unitarios y acta de recibo asatisfacción Enero a Junio 2016contrato CO12-15 (F) (D):Posibledetrimento calculado en 48,8millones que corresponden a lasactividades registradas en el acta derecibo del 25 de Octubre de 2016 sincontar con los soportes de lasnecesidades de mantenimiento, sinlos soportes de ejecución de lasactividades</t>
    </r>
  </si>
  <si>
    <r>
      <rPr>
        <b/>
        <sz val="11"/>
        <color rgb="FF000000"/>
        <rFont val="Arial"/>
        <family val="2"/>
      </rPr>
      <t>2016</t>
    </r>
    <r>
      <rPr>
        <sz val="11"/>
        <color indexed="8"/>
        <rFont val="Arial"/>
        <family val="2"/>
      </rPr>
      <t>-HALLAZGO 7  Incrementoprecios unitarios y acta de recibo asatisfacción Enero a Junio 2016contrato CO12-15 (F) (D):Posibledetrimento calculado en 48,8millones que corresponden a lasactividades registradas en el acta derecibo del 25 de Octubre de 2016 sincontar con los soportes de lasnecesidades de mantenimiento, sinlos soportes de ejecución de lasactividades</t>
    </r>
  </si>
  <si>
    <r>
      <rPr>
        <b/>
        <sz val="11"/>
        <color rgb="FF000000"/>
        <rFont val="Arial"/>
        <family val="2"/>
      </rPr>
      <t>2016</t>
    </r>
    <r>
      <rPr>
        <sz val="11"/>
        <color indexed="8"/>
        <rFont val="Arial"/>
        <family val="2"/>
      </rPr>
      <t>-Hallazgo No. 12 Recaudospor Clasificar-No se ha realizadouna debida depuración paradeterminar a que correspondan esosrecaudos, habiendo apartidas de másde un año sin conciliar, generandosobreestimación en esa cuenta porvalor de $27.6 millones ysubestimación en la cuenta3.1.05.05-Capital Fiscal, debido a laincertidumbre</t>
    </r>
  </si>
  <si>
    <r>
      <rPr>
        <b/>
        <sz val="11"/>
        <color rgb="FF000000"/>
        <rFont val="Arial"/>
        <family val="2"/>
      </rPr>
      <t>2016</t>
    </r>
    <r>
      <rPr>
        <sz val="11"/>
        <color indexed="8"/>
        <rFont val="Arial"/>
        <family val="2"/>
      </rPr>
      <t>-Hallazgo No.13: Cuentas deorden -litigios y mecanismosalternativos de solución deconflictos; en la revisión efectuada alas cuentas de orden se observó quetodavía hay demandas que estandoya en cuentas por pagar (246002-sentencias) no se ha realizado larespectiva baja de las cuentas deorden generando una sobrestimaciónde la cuenta</t>
    </r>
  </si>
  <si>
    <r>
      <rPr>
        <b/>
        <sz val="11"/>
        <color rgb="FF000000"/>
        <rFont val="Arial"/>
        <family val="2"/>
      </rPr>
      <t>2017-</t>
    </r>
    <r>
      <rPr>
        <sz val="11"/>
        <color indexed="8"/>
        <rFont val="Arial"/>
        <family val="2"/>
      </rPr>
      <t>Hallazgo No. 1: El procesode almacenamiento y generación deinformación, relacionada con la hojade servicios enviadas por la por laPONAL, para trámite de asignaciónde retiro a la CASUR, de acuerdocon los cruces realizados con lainformación suministrada por laEntidad evidencia inconsistencias enel registro y/o consulta de inf</t>
    </r>
  </si>
  <si>
    <r>
      <rPr>
        <b/>
        <sz val="11"/>
        <color rgb="FF000000"/>
        <rFont val="Arial"/>
        <family val="2"/>
      </rPr>
      <t>2017</t>
    </r>
    <r>
      <rPr>
        <sz val="11"/>
        <color indexed="8"/>
        <rFont val="Arial"/>
        <family val="2"/>
      </rPr>
      <t>-Hallazgo No. 1: El procesode almacenamiento y generación deinformación, relacionada con la hojade servicios enviadas por la por laPONAL, para trámite de asignaciónde retiro a la CASUR, de acuerdocon los cruces realizados con lainformación suministrada por laEntidad evidencia inconsistencias enel registro y/o consulta de inf</t>
    </r>
  </si>
  <si>
    <r>
      <rPr>
        <b/>
        <sz val="11"/>
        <color rgb="FF000000"/>
        <rFont val="Arial"/>
        <family val="2"/>
      </rPr>
      <t>2017</t>
    </r>
    <r>
      <rPr>
        <sz val="11"/>
        <color indexed="8"/>
        <rFont val="Arial"/>
        <family val="2"/>
      </rPr>
      <t>-Hallazgo No. 05: CASUR nocuenta con procedimientos internospara el manejo de las medidascautelares, cuando se constituyedepósitos judiciales con losembargos de las cuentas bancarias.</t>
    </r>
  </si>
  <si>
    <r>
      <rPr>
        <b/>
        <sz val="11"/>
        <color rgb="FF000000"/>
        <rFont val="Arial"/>
        <family val="2"/>
      </rPr>
      <t>2017-</t>
    </r>
    <r>
      <rPr>
        <sz val="11"/>
        <color indexed="8"/>
        <rFont val="Arial"/>
        <family val="2"/>
      </rPr>
      <t>Hallazgo No. 05: CASUR nocuenta con procedimientos internospara el manejo de las medidascautelares, cuando se constituyedepósitos judiciales con losembargos de las cuentas bancarias.</t>
    </r>
  </si>
  <si>
    <r>
      <rPr>
        <b/>
        <sz val="11"/>
        <color rgb="FF000000"/>
        <rFont val="Arial"/>
        <family val="2"/>
      </rPr>
      <t>2017-</t>
    </r>
    <r>
      <rPr>
        <sz val="11"/>
        <color indexed="8"/>
        <rFont val="Arial"/>
        <family val="2"/>
      </rPr>
      <t>Hallazgo No. 06:Deficiencias administrativas,operativas, de seguimiento y controlpara la recuperación efectiva yoportuna de los saldos a favorcontenidos en los títulos yremanentes de depósitos Judiciales.</t>
    </r>
  </si>
  <si>
    <r>
      <rPr>
        <b/>
        <sz val="11"/>
        <color rgb="FF000000"/>
        <rFont val="Arial"/>
        <family val="2"/>
      </rPr>
      <t>2017-</t>
    </r>
    <r>
      <rPr>
        <sz val="11"/>
        <color indexed="8"/>
        <rFont val="Arial"/>
        <family val="2"/>
      </rPr>
      <t>Hallazgo No. 07: El desordenadministrativo que se evidenciatanto en la actividad de losapoderados judiciales querepresentan la entidad en losdiferentes procesos ejecutivos dondeel sujeto pasivo es CASUR, como suarticulación entre la identificaciónde los estados de los títulosjudiciales, evidencia un posible dañopara la entidad.</t>
    </r>
  </si>
  <si>
    <r>
      <rPr>
        <b/>
        <sz val="11"/>
        <color rgb="FF000000"/>
        <rFont val="Arial"/>
        <family val="2"/>
      </rPr>
      <t>2017</t>
    </r>
    <r>
      <rPr>
        <sz val="11"/>
        <color indexed="8"/>
        <rFont val="Arial"/>
        <family val="2"/>
      </rPr>
      <t>-Hallazgo No. 08: Seevidencia que la cuenta contabledepósitos judiciales, al 30 de juniode 2018 registra un saldo el cual nocorresponde con lo reportado en elinforme detallado de depósitosjudiciales suministrados por elBanco Agrario , presentándose unadiferencia, por cuanto CASUR no hadepurado de la base de datos lostítulos judiciales cancelados porFraccionamiento</t>
    </r>
  </si>
  <si>
    <r>
      <rPr>
        <b/>
        <sz val="11"/>
        <color rgb="FF000000"/>
        <rFont val="Arial"/>
        <family val="2"/>
      </rPr>
      <t>2017</t>
    </r>
    <r>
      <rPr>
        <sz val="11"/>
        <color indexed="8"/>
        <rFont val="Arial"/>
        <family val="2"/>
      </rPr>
      <t>-HALLAZGO 10 SUPERVISION Coordinador Grupode Adquisiciones y Contratos DEPRESTACION DE SERVICIOSNUMEROS OS-124-14/GACSUSCRIRO EL 24-01-2014,OS-46-15/GAC SUSCRITO EL 16-01/2015, OS-014-16/GACSUSCRITO EL 14-01/16 Y OS001-17/GAC SUSCRITO EL 16 DEENERO DE 2017 Se evidenciódebilidades y falta oportunidad en laactividad de supervisión</t>
    </r>
  </si>
  <si>
    <r>
      <rPr>
        <b/>
        <sz val="11"/>
        <color rgb="FF000000"/>
        <rFont val="Arial"/>
        <family val="2"/>
      </rPr>
      <t>2020-</t>
    </r>
    <r>
      <rPr>
        <sz val="11"/>
        <color indexed="8"/>
        <rFont val="Arial"/>
        <family val="2"/>
      </rPr>
      <t>H1 CASUR recibe dineros depresupuesto general de la nación por$3.4 billones de pesos al año, yrealiza un aproximado de 1.272.000pagos en el año, situación que,genera diferentes partidasconciliatorias, las cuales superiores a90 dias corresponden 580 valor de $2.241.770.000.</t>
    </r>
  </si>
  <si>
    <r>
      <rPr>
        <b/>
        <sz val="11"/>
        <color rgb="FF000000"/>
        <rFont val="Arial"/>
        <family val="2"/>
      </rPr>
      <t>2020</t>
    </r>
    <r>
      <rPr>
        <sz val="11"/>
        <color indexed="8"/>
        <rFont val="Arial"/>
        <family val="2"/>
      </rPr>
      <t>-H5 Documentos de supervisiónsin firma de recibido a satisfacción,no se evidencian revisionesperiódicas, registros fotográficosinsuficientes, no hay informes decumplimiento mensual, obligación“servicio de llamadas de emergencia24/7, 365 días al año”, adjuntainforme de enero, feb y marzo 2021,no mayo a diciembre de 2020.</t>
    </r>
  </si>
  <si>
    <r>
      <rPr>
        <b/>
        <sz val="11"/>
        <color rgb="FF000000"/>
        <rFont val="Arial"/>
        <family val="2"/>
      </rPr>
      <t>2020-</t>
    </r>
    <r>
      <rPr>
        <sz val="11"/>
        <color indexed="8"/>
        <rFont val="Arial"/>
        <family val="2"/>
      </rPr>
      <t>H5 Documentos de supervisiónsin firma de recibido a satisfacción,no se evidencian revisionesperiódicas, registros fotográficosinsuficientes, no hay informes decumplimiento mensual, obligación“servicio de llamadas de emergencia24/7, 365 días al año”, adjuntainforme de enero, feb y marzo 2021,no mayo a diciembre de 2020.</t>
    </r>
  </si>
  <si>
    <r>
      <rPr>
        <b/>
        <sz val="11"/>
        <color rgb="FF000000"/>
        <rFont val="Arial"/>
        <family val="2"/>
      </rPr>
      <t>2020</t>
    </r>
    <r>
      <rPr>
        <sz val="11"/>
        <color indexed="8"/>
        <rFont val="Arial"/>
        <family val="2"/>
      </rPr>
      <t>-H7 La entidad tardo 11 mesesy 23 días vigencia fiscal 2020, parasuscribir el contrato, lo que justificóreserva presupuestal a corte 31diciembre de 2020 en la noejecución del mismo.</t>
    </r>
  </si>
  <si>
    <r>
      <rPr>
        <b/>
        <sz val="11"/>
        <color rgb="FF000000"/>
        <rFont val="Arial"/>
        <family val="2"/>
      </rPr>
      <t>2020</t>
    </r>
    <r>
      <rPr>
        <sz val="11"/>
        <color indexed="8"/>
        <rFont val="Arial"/>
        <family val="2"/>
      </rPr>
      <t>-H7  La entidad tardo 11 mesesy 23 días vigencia fiscal 2020, parasuscribir el contrato, lo que justificóreserva presupuestal a corte 31diciembre de 2020 en la noejecución del mismo.</t>
    </r>
  </si>
  <si>
    <r>
      <rPr>
        <b/>
        <sz val="11"/>
        <color rgb="FF000000"/>
        <rFont val="Arial"/>
        <family val="2"/>
      </rPr>
      <t>2020</t>
    </r>
    <r>
      <rPr>
        <sz val="11"/>
        <color indexed="8"/>
        <rFont val="Arial"/>
        <family val="2"/>
      </rPr>
      <t>-H9 Las entidades estatalesdeben dar cumplimiento al principiode publicidad en todas susactuaciones, CASUR está en laobligación de dar la debidapublicidad a todo el procesocontractual que concluyó en lasuscripción del Convenio CASUR -DIBANKA S.A.S, lo que incluye elconvenio marco celebrado entreCASUR y DIGITAL CONSULTINGGROUP S.A.S, tanto en SECOPcomo en su portal web.</t>
    </r>
  </si>
  <si>
    <r>
      <rPr>
        <b/>
        <sz val="11"/>
        <color rgb="FF000000"/>
        <rFont val="Arial"/>
        <family val="2"/>
      </rPr>
      <t>2020</t>
    </r>
    <r>
      <rPr>
        <sz val="11"/>
        <color indexed="8"/>
        <rFont val="Arial"/>
        <family val="2"/>
      </rPr>
      <t>-H10 CASUR afirma que losoperadores están autorizados parasolicitar la información delbeneficiario a la entidad pagadora,DIBANKA S.A.S no es un operadorni entidad pagadora, razón la cualdebe mediar una autorización previa,explícita e informada delbeneficiario del crédito de libranza,la entidad no se pronunció respectoal</t>
    </r>
  </si>
  <si>
    <r>
      <rPr>
        <b/>
        <sz val="11"/>
        <color rgb="FF000000"/>
        <rFont val="Arial"/>
        <family val="2"/>
      </rPr>
      <t>2020</t>
    </r>
    <r>
      <rPr>
        <sz val="11"/>
        <color indexed="8"/>
        <rFont val="Arial"/>
        <family val="2"/>
      </rPr>
      <t>-H11  La entidad no aportó los soportes que evidencian elcumplimiento de las funciones delComité Técnico, el seguimientotécnico y administrativa de laejecución del Convenio, el registro ycontrol de las peticiones recibidaspor DIBANKA S.A.S que se estédando el cumplimiento de lacláusula octava, que versa sobre losservicios</t>
    </r>
  </si>
  <si>
    <r>
      <rPr>
        <b/>
        <sz val="11"/>
        <color rgb="FF000000"/>
        <rFont val="Arial"/>
        <family val="2"/>
      </rPr>
      <t>2020</t>
    </r>
    <r>
      <rPr>
        <sz val="11"/>
        <color indexed="8"/>
        <rFont val="Arial"/>
        <family val="2"/>
      </rPr>
      <t>-H11 La entidad no aportó los soportes que evidencian elcumplimiento de las funciones delComité Técnico, el seguimientotécnico y administrativa de laejecución del Convenio, el registro ycontrol de las peticiones recibidaspor DIBANKA S.A.S que se estédando el cumplimiento de lacláusula octava, que versa sobre losservicios</t>
    </r>
  </si>
  <si>
    <r>
      <rPr>
        <b/>
        <sz val="11"/>
        <color rgb="FF000000"/>
        <rFont val="Arial"/>
        <family val="2"/>
      </rPr>
      <t>2020</t>
    </r>
    <r>
      <rPr>
        <sz val="11"/>
        <color indexed="8"/>
        <rFont val="Arial"/>
        <family val="2"/>
      </rPr>
      <t>-H12 La entidad no desvirtúa laobservación debido a existe unriesgo dado que la cláusula novenano aclara a que costos se refiere, nidetermina un monto en caso que sepresente la suspensión del convenio.</t>
    </r>
  </si>
  <si>
    <r>
      <rPr>
        <b/>
        <sz val="11"/>
        <color rgb="FF000000"/>
        <rFont val="Arial"/>
        <family val="2"/>
      </rPr>
      <t>2020</t>
    </r>
    <r>
      <rPr>
        <sz val="11"/>
        <color indexed="8"/>
        <rFont val="Arial"/>
        <family val="2"/>
      </rPr>
      <t>-H13 Durante 2019 y 2020 laentidad suscribió 3 contratos demantenimiento de 9 ascensores, sólo4 están certificados, la entidadseñala que es necesario realizar graninversión para obtener lacertificación, pero, no aportaestudios relacionados, hojas de vida,funcionamiento, estudioadministrativo, técnico y financieroy óptimo funcionamiento sinrepresentar un riesgo.</t>
    </r>
  </si>
  <si>
    <r>
      <rPr>
        <b/>
        <sz val="11"/>
        <color rgb="FF000000"/>
        <rFont val="Arial"/>
        <family val="2"/>
      </rPr>
      <t>2020</t>
    </r>
    <r>
      <rPr>
        <sz val="11"/>
        <color indexed="8"/>
        <rFont val="Arial"/>
        <family val="2"/>
      </rPr>
      <t>-H17 CASUR, constituye unrezago presupuestal insuficiente, nose adjunta en todos los casos,utilización de las vigencias futurasaprobadas, justificación deampliación del plazo ni adición acontratos, informes de supervisión ointerventoria o de avances, pólizasde cumplimiento, y/o losdocumentos que permitan verificarla justificación de estos en el rezagopresup</t>
    </r>
  </si>
  <si>
    <r>
      <rPr>
        <b/>
        <sz val="11"/>
        <color rgb="FF000000"/>
        <rFont val="Arial"/>
        <family val="2"/>
      </rPr>
      <t>2020</t>
    </r>
    <r>
      <rPr>
        <sz val="11"/>
        <color indexed="8"/>
        <rFont val="Arial"/>
        <family val="2"/>
      </rPr>
      <t>-H18 CASUR teniendoconocimiento de la restriccionpresupuestal para la vigencia de2020, y que no dispondria del PACpara la ejecucion de gastos de laanualidad, constituyo un rezagopresupuestal por $5,315,618,610 dela vigencia de 2020,comprometiendo recursos de lasiguiente anualidad.</t>
    </r>
  </si>
  <si>
    <r>
      <rPr>
        <b/>
        <sz val="11"/>
        <color rgb="FF000000"/>
        <rFont val="Arial"/>
        <family val="2"/>
      </rPr>
      <t>2020</t>
    </r>
    <r>
      <rPr>
        <sz val="11"/>
        <color indexed="8"/>
        <rFont val="Arial"/>
        <family val="2"/>
      </rPr>
      <t>-H19 La respuesta de la entidadno desvirtua la observacion porcuanto lo que se cuestiona es que nohay fundamento legal para lacreacion de los puntos de atencion.</t>
    </r>
  </si>
  <si>
    <t>CÓDIGO 2021-HALLAZGO</t>
  </si>
  <si>
    <t>DESCRIPCIÓN DEL 2021-HALLAZGO</t>
  </si>
  <si>
    <t>CAUSA DEL 2021-HALLAZGO</t>
  </si>
  <si>
    <r>
      <rPr>
        <b/>
        <sz val="11"/>
        <color rgb="FF000000"/>
        <rFont val="Arial"/>
        <family val="2"/>
      </rPr>
      <t>2021</t>
    </r>
    <r>
      <rPr>
        <sz val="11"/>
        <color indexed="8"/>
        <rFont val="Arial"/>
        <family val="2"/>
      </rPr>
      <t>-HALLAZGO 1  :CONSISTENCIAS BASE DEDATOS ÚLTIMO BENEFICIARIOFALLECIDO Falta de monitoreo,seguimiento y controles efectivos ala información registrada en elsistema SINPRES por parte de losgrupos a cargo del proceso misionaly de su correspondiente depuraciónal revisar la informaciónconcerniente a los Beneficiarios conel 100%</t>
    </r>
  </si>
  <si>
    <r>
      <rPr>
        <b/>
        <sz val="11"/>
        <color rgb="FF000000"/>
        <rFont val="Arial"/>
        <family val="2"/>
      </rPr>
      <t>2021</t>
    </r>
    <r>
      <rPr>
        <sz val="11"/>
        <color indexed="8"/>
        <rFont val="Arial"/>
        <family val="2"/>
      </rPr>
      <t>-HALLAZGO 2: DEVOLUCION DEDINEROS PORRECONOCIMIENTO DEASIGNACION MENSUAL DERETIR  Debilidadespresentadas en el seguimiento delreconocimiento y pago deSubdirector de PrestacionesSociales, como es la asignaciónmensual de retiro por falta degestión de la entidad ante la entidadbancaria para la devolución deconsignaciones realiz</t>
    </r>
  </si>
  <si>
    <r>
      <rPr>
        <b/>
        <sz val="11"/>
        <color rgb="FF000000"/>
        <rFont val="Arial"/>
        <family val="2"/>
      </rPr>
      <t>2021</t>
    </r>
    <r>
      <rPr>
        <sz val="11"/>
        <color indexed="8"/>
        <rFont val="Arial"/>
        <family val="2"/>
      </rPr>
      <t>-HALLAZGO 3: ACREEDORESPOR NÓMINAS ASIGNACIONES  Estas situaciones sepresentan por debilidades de gestióny oportunidad de la Tesorería deCASUR para la identificación ydepuración de los valores “nocobrados o por reclamar” por motivode acreedores por asignaciones deretiro o sustitución,para el registrofinanciero; generando riesgo</t>
    </r>
  </si>
  <si>
    <r>
      <rPr>
        <b/>
        <sz val="11"/>
        <color rgb="FF000000"/>
        <rFont val="Arial"/>
        <family val="2"/>
      </rPr>
      <t>2021</t>
    </r>
    <r>
      <rPr>
        <sz val="11"/>
        <color indexed="8"/>
        <rFont val="Arial"/>
        <family val="2"/>
      </rPr>
      <t xml:space="preserve">-HALLAZGO 4 PROPIEDADES DEINVERSIÓN IMPRODUCTIVOS37 </t>
    </r>
  </si>
  <si>
    <r>
      <rPr>
        <b/>
        <sz val="11"/>
        <color rgb="FF000000"/>
        <rFont val="Arial"/>
        <family val="2"/>
      </rPr>
      <t>2021</t>
    </r>
    <r>
      <rPr>
        <sz val="11"/>
        <color indexed="8"/>
        <rFont val="Arial"/>
        <family val="2"/>
      </rPr>
      <t>-HALLAZGO 05 UTILIZACIÓNDE MÓDULOS JD EDWARDS (D) Lo anterior, a causa de lafalta de seguimiento y monitoreo ala ejecución de los proyectosestratégicos de la Entidad y ladeficiente supervisión del contrato,alno haber llevado a cabo actividadesparalelas a la ejecución del mismocon el fin de no afectar la duracióndel proyecto JD</t>
    </r>
  </si>
  <si>
    <r>
      <rPr>
        <b/>
        <sz val="11"/>
        <color rgb="FF000000"/>
        <rFont val="Arial"/>
        <family val="2"/>
      </rPr>
      <t>2021</t>
    </r>
    <r>
      <rPr>
        <sz val="11"/>
        <color indexed="8"/>
        <rFont val="Arial"/>
        <family val="2"/>
      </rPr>
      <t>-HALLAZGO 06 PAGOREALIZADO CONTRATOCO19000246 ADA  Seconfirma como 2021-HALLAZGO conconnotación disciplinaria, ya que seexpidió un “…recibo a satisfacciónde obra o labor que no ha sidoejecutada en su totalidad</t>
    </r>
  </si>
  <si>
    <r>
      <rPr>
        <b/>
        <sz val="11"/>
        <color rgb="FF000000"/>
        <rFont val="Arial"/>
        <family val="2"/>
      </rPr>
      <t>2021</t>
    </r>
    <r>
      <rPr>
        <sz val="11"/>
        <color indexed="8"/>
        <rFont val="Arial"/>
        <family val="2"/>
      </rPr>
      <t>-HALLAZGO 07 PLANEACIÓNESTRATÉGIA DE Tics y GESTIÓNDEL CONOCIMIENTO TÉCNICOPor lo anterior, se evidenciaque en la planeación de losproyectos tecnológicos no proyectaque sus inversiones tengan losrecursos suficientes para sersostenibles como mínimo elcuatrienio correspondiente al actualPlan Estratégico de Tecnología ySistemas</t>
    </r>
  </si>
  <si>
    <r>
      <rPr>
        <b/>
        <sz val="11"/>
        <color rgb="FF000000"/>
        <rFont val="Arial"/>
        <family val="2"/>
      </rPr>
      <t>2021</t>
    </r>
    <r>
      <rPr>
        <sz val="11"/>
        <color indexed="8"/>
        <rFont val="Arial"/>
        <family val="2"/>
      </rPr>
      <t>-HALLAZGO 08  F1ORIGEN DE LOS INGRESOS</t>
    </r>
  </si>
  <si>
    <r>
      <rPr>
        <b/>
        <sz val="11"/>
        <color rgb="FF000000"/>
        <rFont val="Arial"/>
        <family val="2"/>
      </rPr>
      <t>2021</t>
    </r>
    <r>
      <rPr>
        <sz val="11"/>
        <color indexed="8"/>
        <rFont val="Arial"/>
        <family val="2"/>
      </rPr>
      <t>-HALLAZGO 09  PROYECTO INVERSIÓN“FORTALECIMIENTOESTRUCTURA DE BIENESFÍSICOS DE CASUR, PARA SURENTABILIDAD YSOSTENIBILIDAD” 79</t>
    </r>
  </si>
  <si>
    <r>
      <rPr>
        <b/>
        <sz val="11"/>
        <color rgb="FF000000"/>
        <rFont val="Arial"/>
        <family val="2"/>
      </rPr>
      <t>2021</t>
    </r>
    <r>
      <rPr>
        <sz val="11"/>
        <color indexed="8"/>
        <rFont val="Arial"/>
        <family val="2"/>
      </rPr>
      <t>-HALLAZGO 09  PROYECTO INVERSIÓN“FORTALECIMIENTOESTRUCTURA DE BIENESFÍSICOS DE CASUR, PARA SURENTABILIDAD YSOSTENIBILIDAD” 80</t>
    </r>
  </si>
  <si>
    <r>
      <rPr>
        <b/>
        <sz val="11"/>
        <color rgb="FF000000"/>
        <rFont val="Arial"/>
        <family val="2"/>
      </rPr>
      <t>2021</t>
    </r>
    <r>
      <rPr>
        <sz val="11"/>
        <color indexed="8"/>
        <rFont val="Arial"/>
        <family val="2"/>
      </rPr>
      <t>-HALLAZGO 09  PROYECTO INVERSIÓN“FORTALECIMIENTOESTRUCTURA DE BIENESFÍSICOS DE CASUR, PARA SURENTABILIDAD YSOSTENIBILIDAD” 81</t>
    </r>
  </si>
  <si>
    <r>
      <rPr>
        <b/>
        <sz val="11"/>
        <color rgb="FF000000"/>
        <rFont val="Arial"/>
        <family val="2"/>
      </rPr>
      <t>2021</t>
    </r>
    <r>
      <rPr>
        <sz val="11"/>
        <color indexed="8"/>
        <rFont val="Arial"/>
        <family val="2"/>
      </rPr>
      <t>-HALLAZGO 09  PROYECTO INVERSIÓN“FORTALECIMIENTOESTRUCTURA DE BIENESFÍSICOS DE CASUR, PARA SURENTABILIDAD YSOSTENIBILIDAD” 82</t>
    </r>
  </si>
  <si>
    <r>
      <rPr>
        <b/>
        <sz val="11"/>
        <color rgb="FF000000"/>
        <rFont val="Arial"/>
        <family val="2"/>
      </rPr>
      <t>2021</t>
    </r>
    <r>
      <rPr>
        <sz val="11"/>
        <color indexed="8"/>
        <rFont val="Arial"/>
        <family val="2"/>
      </rPr>
      <t>-HALLAZGO 10  PORCENTAJE DE LA RESERVAPRESUPUESTAL 2021 85</t>
    </r>
  </si>
  <si>
    <r>
      <rPr>
        <b/>
        <sz val="11"/>
        <color rgb="FF000000"/>
        <rFont val="Arial"/>
        <family val="2"/>
      </rPr>
      <t>2021</t>
    </r>
    <r>
      <rPr>
        <sz val="11"/>
        <color indexed="8"/>
        <rFont val="Arial"/>
        <family val="2"/>
      </rPr>
      <t>-HALLAZGO 10  PORCENTAJE DE LA RESERVAPRESUPUESTAL 2021 86</t>
    </r>
  </si>
  <si>
    <r>
      <rPr>
        <b/>
        <sz val="11"/>
        <color rgb="FF000000"/>
        <rFont val="Arial"/>
        <family val="2"/>
      </rPr>
      <t>2021</t>
    </r>
    <r>
      <rPr>
        <sz val="11"/>
        <color indexed="8"/>
        <rFont val="Arial"/>
        <family val="2"/>
      </rPr>
      <t>-HALLAZGO 10  PORCENTAJE DE LA RESERVAPRESUPUESTAL 2021 87</t>
    </r>
  </si>
  <si>
    <r>
      <rPr>
        <b/>
        <sz val="11"/>
        <color rgb="FF000000"/>
        <rFont val="Arial"/>
        <family val="2"/>
      </rPr>
      <t>2021</t>
    </r>
    <r>
      <rPr>
        <sz val="11"/>
        <color indexed="8"/>
        <rFont val="Arial"/>
        <family val="2"/>
      </rPr>
      <t>-HALLAZGO 10  PORCENTAJE DE LA RESERVAPRESUPUESTAL 2021 88</t>
    </r>
  </si>
  <si>
    <r>
      <rPr>
        <b/>
        <sz val="11"/>
        <color rgb="FF000000"/>
        <rFont val="Arial"/>
        <family val="2"/>
      </rPr>
      <t>2021</t>
    </r>
    <r>
      <rPr>
        <sz val="11"/>
        <color indexed="8"/>
        <rFont val="Arial"/>
        <family val="2"/>
      </rPr>
      <t>-HALLAZGO 10  PORCENTAJE DE LA RESERVAPRESUPUESTAL 2021 89</t>
    </r>
  </si>
  <si>
    <r>
      <rPr>
        <b/>
        <sz val="11"/>
        <color rgb="FF000000"/>
        <rFont val="Arial"/>
        <family val="2"/>
      </rPr>
      <t>2021</t>
    </r>
    <r>
      <rPr>
        <sz val="11"/>
        <color indexed="8"/>
        <rFont val="Arial"/>
        <family val="2"/>
      </rPr>
      <t>-HALLAZGO 11  RESERVASPRESUPUESTALES ENCoordinador Grupo deAdquisiciones y Contratos 87, 88, 89, 90</t>
    </r>
  </si>
  <si>
    <r>
      <rPr>
        <b/>
        <sz val="11"/>
        <color rgb="FF000000"/>
        <rFont val="Arial"/>
        <family val="2"/>
      </rPr>
      <t>2021</t>
    </r>
    <r>
      <rPr>
        <sz val="11"/>
        <color indexed="8"/>
        <rFont val="Arial"/>
        <family val="2"/>
      </rPr>
      <t>-HALLAZGO 11  RESERVASPRESUPUESTALES ENCoordinador Grupo deAdquisiciones y Contratos 87, 88, 89, 91</t>
    </r>
  </si>
  <si>
    <r>
      <rPr>
        <b/>
        <sz val="11"/>
        <color rgb="FF000000"/>
        <rFont val="Arial"/>
        <family val="2"/>
      </rPr>
      <t>2021</t>
    </r>
    <r>
      <rPr>
        <sz val="11"/>
        <color indexed="8"/>
        <rFont val="Arial"/>
        <family val="2"/>
      </rPr>
      <t>-HALLAZGO 11  RESERVASPRESUPUESTALES ENCoordinador Grupo deAdquisiciones y Contratos 87, 88, 89, 92</t>
    </r>
  </si>
  <si>
    <r>
      <rPr>
        <b/>
        <sz val="11"/>
        <color rgb="FF000000"/>
        <rFont val="Arial"/>
        <family val="2"/>
      </rPr>
      <t>2021</t>
    </r>
    <r>
      <rPr>
        <sz val="11"/>
        <color indexed="8"/>
        <rFont val="Arial"/>
        <family val="2"/>
      </rPr>
      <t>-HALLAZGO 11  RESERVASPRESUPUESTALES ENCoordinador Grupo deAdquisiciones y Contratos 87, 88, 89, 93</t>
    </r>
  </si>
  <si>
    <r>
      <rPr>
        <b/>
        <sz val="11"/>
        <color rgb="FF000000"/>
        <rFont val="Arial"/>
        <family val="2"/>
      </rPr>
      <t>2021</t>
    </r>
    <r>
      <rPr>
        <sz val="11"/>
        <color indexed="8"/>
        <rFont val="Arial"/>
        <family val="2"/>
      </rPr>
      <t>-HALLAZGO 11  RESERVASPRESUPUESTALES ENCoordinador Grupo deAdquisiciones y Contratos 87, 88, 89, 94</t>
    </r>
  </si>
  <si>
    <r>
      <rPr>
        <b/>
        <sz val="11"/>
        <color rgb="FF000000"/>
        <rFont val="Arial"/>
        <family val="2"/>
      </rPr>
      <t>2021</t>
    </r>
    <r>
      <rPr>
        <sz val="11"/>
        <color indexed="8"/>
        <rFont val="Arial"/>
        <family val="2"/>
      </rPr>
      <t>-HALLAZGO No. 13. CONTRATO CO20000227-GACDEL 06 DE NOVIEMBRE DE 2020CV APULO (D) Y (F)</t>
    </r>
  </si>
  <si>
    <r>
      <rPr>
        <b/>
        <sz val="11"/>
        <color rgb="FF000000"/>
        <rFont val="Arial"/>
        <family val="2"/>
      </rPr>
      <t>2021</t>
    </r>
    <r>
      <rPr>
        <sz val="11"/>
        <color indexed="8"/>
        <rFont val="Arial"/>
        <family val="2"/>
      </rPr>
      <t>-HALLAZGO N° 15. SUPERVISION CONTRATO No.CO20000227/GAC (D)</t>
    </r>
  </si>
  <si>
    <r>
      <rPr>
        <b/>
        <sz val="11"/>
        <color rgb="FF000000"/>
        <rFont val="Arial"/>
        <family val="2"/>
      </rPr>
      <t>2021</t>
    </r>
    <r>
      <rPr>
        <sz val="11"/>
        <color indexed="8"/>
        <rFont val="Arial"/>
        <family val="2"/>
      </rPr>
      <t>-HALLAZGO No. 17  AIU -CONTRATO CO19000214 GAC (F)y (D)</t>
    </r>
  </si>
  <si>
    <r>
      <rPr>
        <b/>
        <sz val="11"/>
        <color rgb="FF000000"/>
        <rFont val="Arial"/>
        <family val="2"/>
      </rPr>
      <t>2021</t>
    </r>
    <r>
      <rPr>
        <sz val="11"/>
        <color indexed="8"/>
        <rFont val="Arial"/>
        <family val="2"/>
      </rPr>
      <t>-HALLAZGO No. 18 SUPERVISIÓN CONTRATOCO19000214 GAC</t>
    </r>
  </si>
  <si>
    <r>
      <rPr>
        <b/>
        <sz val="11"/>
        <color rgb="FF000000"/>
        <rFont val="Arial"/>
        <family val="2"/>
      </rPr>
      <t>2021</t>
    </r>
    <r>
      <rPr>
        <sz val="11"/>
        <color indexed="8"/>
        <rFont val="Arial"/>
        <family val="2"/>
      </rPr>
      <t>-HALLAZGO No. 19 SOPORTES IMPREVISTOSCONTRATO CO19000214 GAC(IP) (D)</t>
    </r>
  </si>
  <si>
    <r>
      <rPr>
        <b/>
        <sz val="11"/>
        <color rgb="FF000000"/>
        <rFont val="Arial"/>
        <family val="2"/>
      </rPr>
      <t>2021</t>
    </r>
    <r>
      <rPr>
        <sz val="11"/>
        <color indexed="8"/>
        <rFont val="Arial"/>
        <family val="2"/>
      </rPr>
      <t>-HALLAZGO No. 20. NECESIDADES EN ESTUDIOSPREVIOS PARA EL CONTRATOCO19000214-GAC</t>
    </r>
  </si>
  <si>
    <r>
      <rPr>
        <b/>
        <sz val="11"/>
        <rFont val="Arial"/>
        <family val="2"/>
      </rPr>
      <t>2022</t>
    </r>
    <r>
      <rPr>
        <sz val="11"/>
        <rFont val="Arial"/>
        <family val="2"/>
      </rPr>
      <t>-Hallazgo No. 1 - Efectivo de uso restringido. (A)
El grupo 11 “Efectivo y equivalentes al efectivo” presenta un saldo de $5.226.999.220 representado en las siguientes cuentas:
Tabla No. 10 Discriminación grupo 11. Efectivo y equivalentes al efectivo
Descripción Saldo a 31/12/2022
Cuenta 1105 Caja 0
Cuenta 1110 Depósitos en instituciones financieras 1.638.049.789,28</t>
    </r>
  </si>
  <si>
    <r>
      <rPr>
        <b/>
        <sz val="11"/>
        <rFont val="Arial"/>
        <family val="2"/>
      </rPr>
      <t>2022</t>
    </r>
    <r>
      <rPr>
        <sz val="11"/>
        <rFont val="Arial"/>
        <family val="2"/>
      </rPr>
      <t>-Hallazgo No. 1 - Efectivo de uso restringido. (A)
El grupo 11 “Efectivo y equivalentes al efectivo” presenta un saldo de $5.226.999.220 representado en las siguientes cuentas:
Tabla No. 10 Discriminación grupo 11. Efectivo y equivalentes al efectivo
Descripción Saldo a 31/12/2022
Cuenta 1105 Caja 0
Cuenta 1110 Depósitos en instituciones financieras 1.638.049.789,29</t>
    </r>
  </si>
  <si>
    <r>
      <rPr>
        <b/>
        <sz val="11"/>
        <rFont val="Arial"/>
        <family val="2"/>
      </rPr>
      <t>2022</t>
    </r>
    <r>
      <rPr>
        <sz val="11"/>
        <rFont val="Arial"/>
        <family val="2"/>
      </rPr>
      <t>-Hallazgo No. 1 - Efectivo de uso restringido. (A)
El grupo 11 “Efectivo y equivalentes al efectivo” presenta un saldo de $5.226.999.220 representado en las siguientes cuentas:
Tabla No. 10 Discriminación grupo 11. Efectivo y equivalentes al efectivo
Descripción Saldo a 31/12/2022
Cuenta 1105 Caja 0
Cuenta 1110 Depósitos en instituciones financieras 1.638.049.789,30</t>
    </r>
  </si>
  <si>
    <r>
      <rPr>
        <b/>
        <sz val="11"/>
        <rFont val="Arial"/>
        <family val="2"/>
      </rPr>
      <t>2022</t>
    </r>
    <r>
      <rPr>
        <sz val="11"/>
        <rFont val="Arial"/>
        <family val="2"/>
      </rPr>
      <t>-Hallazgo No. 1 - Efectivo de uso restringido. (A)
El grupo 11 “Efectivo y equivalentes al efectivo” presenta un saldo de $5.226.999.220 representado en las siguientes cuentas:
Tabla No. 10 Discriminación grupo 11. Efectivo y equivalentes al efectivo
Descripción Saldo a 31/12/2022
Cuenta 1105 Caja 0
Cuenta 1110 Depósitos en instituciones financieras 1.638.049.789,31</t>
    </r>
  </si>
  <si>
    <r>
      <rPr>
        <b/>
        <sz val="11"/>
        <rFont val="Arial"/>
        <family val="2"/>
      </rPr>
      <t>2022</t>
    </r>
    <r>
      <rPr>
        <sz val="11"/>
        <rFont val="Arial"/>
        <family val="2"/>
      </rPr>
      <t>-Hallazgo No. 1 - Efectivo de uso restringido. (A)
El grupo 11 “Efectivo y equivalentes al efectivo” presenta un saldo de $5.226.999.220 representado en las siguientes cuentas:
Tabla No. 10 Discriminación grupo 11. Efectivo y equivalentes al efectivo
Descripción Saldo a 31/12/2022
Cuenta 1105 Caja 0
Cuenta 1110 Depósitos en instituciones financieras 1.638.049.789,32</t>
    </r>
  </si>
  <si>
    <r>
      <rPr>
        <b/>
        <sz val="11"/>
        <rFont val="Arial"/>
        <family val="2"/>
      </rPr>
      <t>2022</t>
    </r>
    <r>
      <rPr>
        <sz val="11"/>
        <rFont val="Arial"/>
        <family val="2"/>
      </rPr>
      <t>-Hallazgo No. 2 - Partidas Conciliatorias en Bancos. (A)
Como resultado del análisis a la Cuenta 1110 Depósitos en Instituciones Financieras se determinaron 313 partidas conciliatorias de diferentes cuentas bancarias, que datan de febrero de 2019 hasta diciembre de 2022, así:
Tabla No. 14 RESUMEN PARTIDAS CONCILIATORIAS
El análisis refleja unas diferencias entre los saldos</t>
    </r>
  </si>
  <si>
    <r>
      <rPr>
        <b/>
        <sz val="11"/>
        <rFont val="Arial"/>
        <family val="2"/>
      </rPr>
      <t>2022</t>
    </r>
    <r>
      <rPr>
        <sz val="11"/>
        <rFont val="Arial"/>
        <family val="2"/>
      </rPr>
      <t>-Hallazgo No. 3 - Cuentas por cobrar por Incapacidades a MEDIMAS. (A)
Se puede evidenciar que CASUR tiene pendiente el cobro de incapacidades ante COLPENSIONES; obligaciones que fueron transferidas por MEDIMAS en su proceso de liquidación. Estos derechos de CASUR según registros contables a 31 de diciembre de 2022 presentan un saldo pendiente $23.804.863</t>
    </r>
  </si>
  <si>
    <r>
      <rPr>
        <b/>
        <sz val="11"/>
        <rFont val="Arial"/>
        <family val="2"/>
      </rPr>
      <t>2022</t>
    </r>
    <r>
      <rPr>
        <sz val="11"/>
        <rFont val="Arial"/>
        <family val="2"/>
      </rPr>
      <t>-Hallazgo No. 3 - Cuentas por cobrar por Incapacidades a MEDIMAS. (A)
Se puede evidenciar que CASUR tiene pendiente el cobro de incapacidades ante COLPENSIONES; obligaciones que fueron transferidas por MEDIMAS en su proceso de liquidación. Estos derechos de CASUR según registros contables a 31 de diciembre de 2022 presentan un saldo pendiente $23.804.864</t>
    </r>
  </si>
  <si>
    <r>
      <rPr>
        <b/>
        <sz val="11"/>
        <rFont val="Arial"/>
        <family val="2"/>
      </rPr>
      <t>2022</t>
    </r>
    <r>
      <rPr>
        <sz val="11"/>
        <rFont val="Arial"/>
        <family val="2"/>
      </rPr>
      <t>-Hallazgo No. 3 - Cuentas por cobrar por Incapacidades a MEDIMAS. (A)
Se puede evidenciar que CASUR tiene pendiente el cobro de incapacidades ante COLPENSIONES; obligaciones que fueron transferidas por MEDIMAS en su proceso de liquidación. Estos derechos de CASUR según registros contables a 31 de diciembre de 2022 presentan un saldo pendiente $23.804.865</t>
    </r>
  </si>
  <si>
    <r>
      <rPr>
        <b/>
        <sz val="11"/>
        <rFont val="Arial"/>
        <family val="2"/>
      </rPr>
      <t>2022</t>
    </r>
    <r>
      <rPr>
        <sz val="11"/>
        <rFont val="Arial"/>
        <family val="2"/>
      </rPr>
      <t>-Hallazgo No. 3 - Cuentas por cobrar por Incapacidades a MEDIMAS. (A)
Se puede evidenciar que CASUR tiene pendiente el cobro de incapacidades ante COLPENSIONES; obligaciones que fueron transferidas por MEDIMAS en su proceso de liquidación. Estos derechos de CASUR según registros contables a 31 de diciembre de 2022 presentan un saldo pendiente $23.804.866</t>
    </r>
  </si>
  <si>
    <r>
      <rPr>
        <b/>
        <sz val="11"/>
        <rFont val="Arial"/>
        <family val="2"/>
      </rPr>
      <t>2022</t>
    </r>
    <r>
      <rPr>
        <sz val="11"/>
        <rFont val="Arial"/>
        <family val="2"/>
      </rPr>
      <t>-Hallazgo No. 3 - Cuentas por cobrar por Incapacidades a MEDIMAS. (A)
Se puede evidenciar que CASUR tiene pendiente el cobro de incapacidades ante COLPENSIONES; obligaciones que fueron transferidas por MEDIMAS en su proceso de liquidación. Estos derechos de CASUR según registros contables a 31 de diciembre de 2022 presentan un saldo pendiente $23.804.867</t>
    </r>
  </si>
  <si>
    <r>
      <rPr>
        <b/>
        <sz val="11"/>
        <rFont val="Arial"/>
        <family val="2"/>
      </rPr>
      <t>2022</t>
    </r>
    <r>
      <rPr>
        <sz val="11"/>
        <rFont val="Arial"/>
        <family val="2"/>
      </rPr>
      <t>-Hallazgo No. 4 - Costas de procesos a favor. (A)
De acuerdo con el análisis efectuado a la subcuenta 133805 SENTENCIAS, LAUDOS ARBITRALES Y CONCILIACIONES EXTRAJUDICIALES A FAVOR DE LA ENTIDAD - Costas procesales, se determinó que la entidad no cuenta con el registro del valor de las costas falladas a favor por $45.918.441, como se muestra en la siguiente relación</t>
    </r>
  </si>
  <si>
    <r>
      <rPr>
        <b/>
        <sz val="11"/>
        <rFont val="Arial"/>
        <family val="2"/>
      </rPr>
      <t>2022</t>
    </r>
    <r>
      <rPr>
        <sz val="11"/>
        <rFont val="Arial"/>
        <family val="2"/>
      </rPr>
      <t>-Hallazgo No. 5 - Deudores Vs Acreedores. (A)
Se realiza un análisis de las cuentas 13.84.27.001 Recursos Acreedores Reintegrados a Tesorería y la cuenta 24.90.32.001 Cheques No Cobrados o por Reclamar, para las cuales aplican las siguientes políticas contables: 
Estado de Flujo de Efectivo
El efectivo y los equivalentes al efectivo, CASUR tendrá en cuenta los aspectos</t>
    </r>
  </si>
  <si>
    <r>
      <rPr>
        <b/>
        <sz val="11"/>
        <rFont val="Arial"/>
        <family val="2"/>
      </rPr>
      <t>2022-</t>
    </r>
    <r>
      <rPr>
        <sz val="11"/>
        <rFont val="Arial"/>
        <family val="2"/>
      </rPr>
      <t>Hallazgo No. 5 - Deudores Vs Acreedores. (A)
Se realiza un análisis de las cuentas 13.84.27.001 Recursos Acreedores Reintegrados a Tesorería y la cuenta 24.90.32.001 Cheques No Cobrados o por Reclamar, para las cuales aplican las siguientes políticas contables: 
Estado de Flujo de Efectivo
El efectivo y los equivalentes al efectivo, CASUR tendrá en cuenta los aspectos</t>
    </r>
  </si>
  <si>
    <r>
      <rPr>
        <b/>
        <sz val="11"/>
        <rFont val="Arial"/>
        <family val="2"/>
      </rPr>
      <t>2022</t>
    </r>
    <r>
      <rPr>
        <sz val="11"/>
        <rFont val="Arial"/>
        <family val="2"/>
      </rPr>
      <t>-Hallazgo No. 6 - Individualización de inmueble Apulo. (A)
Con relación al centro recreación de Apulo y de acuerdo con avalúo comercial de este inmueble rural, que consta de un área de terreno de 55.414 Mts² y un área construida cubierta de 2.146,75 m2, área construida descubierta de 1.598,5 m2 y área de vías 3.004,52 m2</t>
    </r>
  </si>
  <si>
    <r>
      <rPr>
        <b/>
        <sz val="11"/>
        <rFont val="Arial"/>
        <family val="2"/>
      </rPr>
      <t>2022</t>
    </r>
    <r>
      <rPr>
        <sz val="11"/>
        <rFont val="Arial"/>
        <family val="2"/>
      </rPr>
      <t>-Hallazgo No. 6 - Individualización de inmueble Apulo. (A)
Con relación al centro recreación de Apulo y de acuerdo con avalúo comercial de este inmueble rural, que consta de un área de terreno de 55.414 Mts² y un área construida cubierta de 2.146,75 m2, área construida descubierta de 1.598,5 m2 y área de vías 3.004,52 m3</t>
    </r>
  </si>
  <si>
    <r>
      <rPr>
        <b/>
        <sz val="11"/>
        <rFont val="Arial"/>
        <family val="2"/>
      </rPr>
      <t>2022</t>
    </r>
    <r>
      <rPr>
        <sz val="11"/>
        <rFont val="Arial"/>
        <family val="2"/>
      </rPr>
      <t>-Hallazgo No. 6 - Individualización de inmueble Apulo. (A)
Con relación al centro recreación de Apulo y de acuerdo con avalúo comercial de este inmueble rural, que consta de un área de terreno de 55.414 Mts² y un área construida cubierta de 2.146,75 m2, área construida descubierta de 1.598,5 m2 y área de vías 3.004,52 m4</t>
    </r>
  </si>
  <si>
    <t>CÓDIGO2022-Hallazgo</t>
  </si>
  <si>
    <t>DESCRIPCIÓN DEL2022-Hallazgo</t>
  </si>
  <si>
    <t>CAUSA DEL2022-Hallazgo</t>
  </si>
  <si>
    <t>Realizar el traslado de los recursos a la CUN y/o ajjustes para subsanar el2022-Hallazgo.</t>
  </si>
  <si>
    <t xml:space="preserve">Verificar el Convenio Marco para su Transformación Digital y emitir concepto respecto del2022-Hallazgo 41.  </t>
  </si>
  <si>
    <r>
      <rPr>
        <b/>
        <sz val="11"/>
        <rFont val="Arial"/>
        <family val="2"/>
      </rPr>
      <t>2022</t>
    </r>
    <r>
      <rPr>
        <sz val="11"/>
        <rFont val="Arial"/>
        <family val="2"/>
      </rPr>
      <t>-Hallazgo No. 6 - Individualización de inmueble Apulo. (A)
Con relación al centro recreación de Apulo y de acuerdo con avalúo comercial de este inmueble rural, que consta de un área de terreno de 55.414 Mts² y un área construida cubierta de 2.146,75 m2, área construida descubierta de 1.598,5 m2 y área de vías 3.004,52 m5</t>
    </r>
  </si>
  <si>
    <r>
      <rPr>
        <b/>
        <sz val="11"/>
        <rFont val="Arial"/>
        <family val="2"/>
      </rPr>
      <t>2022</t>
    </r>
    <r>
      <rPr>
        <sz val="11"/>
        <rFont val="Arial"/>
        <family val="2"/>
      </rPr>
      <t>-Hallazgo No. 6 - Individualización de inmueble Apulo. (A)
Con relación al centro recreación de Apulo y de acuerdo con avalúo comercial de este inmueble rural, que consta de un área de terreno de 55.414 Mts² y un área construida cubierta de 2.146,75 m2, área construida descubierta de 1.598,5 m2 y área de vías 3.004,52 m6</t>
    </r>
  </si>
  <si>
    <r>
      <rPr>
        <b/>
        <sz val="11"/>
        <rFont val="Arial"/>
        <family val="2"/>
      </rPr>
      <t>2022</t>
    </r>
    <r>
      <rPr>
        <sz val="11"/>
        <rFont val="Arial"/>
        <family val="2"/>
      </rPr>
      <t>-Hallazgo No. 6 - Individualización de inmueble Apulo. (A)
Con relación al centro recreación de Apulo y de acuerdo con avalúo comercial de este inmueble rural, que consta de un área de terreno de 55.414 Mts² y un área construida cubierta de 2.146,75 m2, área construida descubierta de 1.598,5 m2 y área de vías 3.004,52 m7</t>
    </r>
  </si>
  <si>
    <r>
      <rPr>
        <b/>
        <sz val="11"/>
        <rFont val="Arial"/>
        <family val="2"/>
      </rPr>
      <t>2022</t>
    </r>
    <r>
      <rPr>
        <sz val="11"/>
        <rFont val="Arial"/>
        <family val="2"/>
      </rPr>
      <t>-Hallazgo No. 6 - Individualización de inmueble Apulo. (A)
Con relación al centro recreación de Apulo y de acuerdo con avalúo comercial de este inmueble rural, que consta de un área de terreno de 55.414 Mts² y un área construida cubierta de 2.146,75 m2, área construida descubierta de 1.598,5 m2 y área de vías 3.004,52 m8</t>
    </r>
  </si>
  <si>
    <r>
      <rPr>
        <b/>
        <sz val="11"/>
        <rFont val="Arial"/>
        <family val="2"/>
      </rPr>
      <t>2022</t>
    </r>
    <r>
      <rPr>
        <sz val="11"/>
        <rFont val="Arial"/>
        <family val="2"/>
      </rPr>
      <t>-Hallazgo No. 6 - Individualización de inmueble Apulo. (A)
Con relación al centro recreación de Apulo y de acuerdo con avalúo comercial de este inmueble rural, que consta de un área de terreno de 55.414 Mts² y un área construida cubierta de 2.146,75 m2, área construida descubierta de 1.598,5 m2 y área de vías 3.004,52 m9</t>
    </r>
  </si>
  <si>
    <r>
      <rPr>
        <b/>
        <sz val="11"/>
        <rFont val="Arial"/>
        <family val="2"/>
      </rPr>
      <t>2022</t>
    </r>
    <r>
      <rPr>
        <sz val="11"/>
        <rFont val="Arial"/>
        <family val="2"/>
      </rPr>
      <t>-Hallazgo No. 6 - Individualización de inmueble Apulo. (A)
Con relación al centro recreación de Apulo y de acuerdo con avalúo comercial de este inmueble rural, que consta de un área de terreno de 55.414 Mts² y un área construida cubierta de 2.146,75 m2, área construida descubierta de 1.598,5 m2 y área de vías 3.004,52 m10</t>
    </r>
  </si>
  <si>
    <r>
      <rPr>
        <b/>
        <sz val="11"/>
        <rFont val="Arial"/>
        <family val="2"/>
      </rPr>
      <t>2022</t>
    </r>
    <r>
      <rPr>
        <sz val="11"/>
        <rFont val="Arial"/>
        <family val="2"/>
      </rPr>
      <t>-Hallazgo No. 6 - Individualización de inmueble Apulo. (A)
Con relación al centro recreación de Apulo y de acuerdo con avalúo comercial de este inmueble rural, que consta de un área de terreno de 55.414 Mts² y un área construida cubierta de 2.146,75 m2, área construida descubierta de 1.598,5 m2 y área de vías 3.004,52 m11</t>
    </r>
  </si>
  <si>
    <r>
      <rPr>
        <b/>
        <sz val="11"/>
        <rFont val="Arial"/>
        <family val="2"/>
      </rPr>
      <t>2022</t>
    </r>
    <r>
      <rPr>
        <sz val="11"/>
        <rFont val="Arial"/>
        <family val="2"/>
      </rPr>
      <t>-Hallazgo No. 7 - Individualización de inmueble Complejo San Martín (A)
Con relación al complejo inmobiliario San Martín se evidencia que, si bien, se tienen identificadas 5 unidades de negocio tales como:
• Unidad 1: Plataforma: 16.100 m2
• Unidad 2: Sótanos: 21.202 m2
• Unidad 3: Lote adyacente calle 33: 5.009,28 m2
• Unidad 4: Torre norte: 25.630 m2</t>
    </r>
  </si>
  <si>
    <r>
      <rPr>
        <b/>
        <sz val="11"/>
        <rFont val="Arial"/>
        <family val="2"/>
      </rPr>
      <t>2022</t>
    </r>
    <r>
      <rPr>
        <sz val="11"/>
        <rFont val="Arial"/>
        <family val="2"/>
      </rPr>
      <t>-Hallazgo No. 7 - Individualización de inmueble Complejo San Martín (A)
Con relación al complejo inmobiliario San Martín se evidencia que, si bien, se tienen identificadas 5 unidades de negocio tales como:
• Unidad 1: Plataforma: 16.100 m2
• Unidad 2: Sótanos: 21.202 m2
• Unidad 3: Lote adyacente calle 33: 5.009,28 m2
• Unidad 4: Torre norte: 25.630 m3</t>
    </r>
  </si>
  <si>
    <r>
      <rPr>
        <b/>
        <sz val="11"/>
        <rFont val="Arial"/>
        <family val="2"/>
      </rPr>
      <t>2022</t>
    </r>
    <r>
      <rPr>
        <sz val="11"/>
        <rFont val="Arial"/>
        <family val="2"/>
      </rPr>
      <t>-Hallazgo No. 7 - Individualización de inmueble Complejo San Martín (A)
Con relación al complejo inmobiliario San Martín se evidencia que, si bien, se tienen identificadas 5 unidades de negocio tales como:
• Unidad 1: Plataforma: 16.100 m2
• Unidad 2: Sótanos: 21.202 m2
• Unidad 3: Lote adyacente calle 33: 5.009,28 m2
• Unidad 4: Torre norte: 25.630 m4</t>
    </r>
  </si>
  <si>
    <r>
      <rPr>
        <b/>
        <sz val="11"/>
        <rFont val="Arial"/>
        <family val="2"/>
      </rPr>
      <t>2022</t>
    </r>
    <r>
      <rPr>
        <sz val="11"/>
        <rFont val="Arial"/>
        <family val="2"/>
      </rPr>
      <t>-Hallazgo No. 7 - Individualización de inmueble Complejo San Martín (A)
Con relación al complejo inmobiliario San Martín se evidencia que, si bien, se tienen identificadas 5 unidades de negocio tales como:
• Unidad 1: Plataforma: 16.100 m2
• Unidad 2: Sótanos: 21.202 m2
• Unidad 3: Lote adyacente calle 33: 5.009,28 m2
• Unidad 4: Torre norte: 25.630 m5</t>
    </r>
  </si>
  <si>
    <r>
      <rPr>
        <b/>
        <sz val="11"/>
        <rFont val="Arial"/>
        <family val="2"/>
      </rPr>
      <t>2022</t>
    </r>
    <r>
      <rPr>
        <sz val="11"/>
        <rFont val="Arial"/>
        <family val="2"/>
      </rPr>
      <t>-Hallazgo No. 7 - Individualización de inmueble Complejo San Martín (A)
Con relación al complejo inmobiliario San Martín se evidencia que, si bien, se tienen identificadas 5 unidades de negocio tales como:
• Unidad 1: Plataforma: 16.100 m2
• Unidad 2: Sótanos: 21.202 m2
• Unidad 3: Lote adyacente calle 33: 5.009,28 m2
• Unidad 4: Torre norte: 25.630 m6</t>
    </r>
  </si>
  <si>
    <r>
      <rPr>
        <b/>
        <sz val="11"/>
        <rFont val="Arial"/>
        <family val="2"/>
      </rPr>
      <t>2022</t>
    </r>
    <r>
      <rPr>
        <sz val="11"/>
        <rFont val="Arial"/>
        <family val="2"/>
      </rPr>
      <t>-Hallazgo No. 7 - Individualización de inmueble Complejo San Martín (A)
Con relación al complejo inmobiliario San Martín se evidencia que, si bien, se tienen identificadas 5 unidades de negocio tales como:
• Unidad 1: Plataforma: 16.100 m2
• Unidad 2: Sótanos: 21.202 m2
• Unidad 3: Lote adyacente calle 33: 5.009,28 m2
• Unidad 4: Torre norte: 25.630 m7</t>
    </r>
  </si>
  <si>
    <r>
      <rPr>
        <b/>
        <sz val="11"/>
        <rFont val="Arial"/>
        <family val="2"/>
      </rPr>
      <t>2022</t>
    </r>
    <r>
      <rPr>
        <sz val="11"/>
        <rFont val="Arial"/>
        <family val="2"/>
      </rPr>
      <t>-Hallazgo No. 7 - Individualización de inmueble Complejo San Martín (A)
Con relación al complejo inmobiliario San Martín se evidencia que, si bien, se tienen identificadas 5 unidades de negocio tales como:
• Unidad 1: Plataforma: 16.100 m2
• Unidad 2: Sótanos: 21.202 m2
• Unidad 3: Lote adyacente calle 33: 5.009,28 m2
• Unidad 4: Torre norte: 25.630 m8</t>
    </r>
  </si>
  <si>
    <r>
      <rPr>
        <b/>
        <sz val="11"/>
        <rFont val="Arial"/>
        <family val="2"/>
      </rPr>
      <t>2022</t>
    </r>
    <r>
      <rPr>
        <sz val="11"/>
        <rFont val="Arial"/>
        <family val="2"/>
      </rPr>
      <t>-Hallazgo No. 7 - Individualización de inmueble Complejo San Martín (A)
Con relación al complejo inmobiliario San Martín se evidencia que, si bien, se tienen identificadas 5 unidades de negocio tales como:
• Unidad 1: Plataforma: 16.100 m2
• Unidad 2: Sótanos: 21.202 m2
• Unidad 3: Lote adyacente calle 33: 5.009,28 m2
• Unidad 4: Torre norte: 25.630 m9</t>
    </r>
  </si>
  <si>
    <r>
      <rPr>
        <b/>
        <sz val="11"/>
        <rFont val="Arial"/>
        <family val="2"/>
      </rPr>
      <t>2022</t>
    </r>
    <r>
      <rPr>
        <sz val="11"/>
        <rFont val="Arial"/>
        <family val="2"/>
      </rPr>
      <t>-Hallazgo No. 7 - Individualización de inmueble Complejo San Martín (A)
Con relación al complejo inmobiliario San Martín se evidencia que, si bien, se tienen identificadas 5 unidades de negocio tales como:
• Unidad 1: Plataforma: 16.100 m2
• Unidad 2: Sótanos: 21.202 m2
• Unidad 3: Lote adyacente calle 33: 5.009,28 m2
• Unidad 4: Torre norte: 25.630 m10</t>
    </r>
  </si>
  <si>
    <r>
      <rPr>
        <b/>
        <sz val="11"/>
        <rFont val="Arial"/>
        <family val="2"/>
      </rPr>
      <t>2022</t>
    </r>
    <r>
      <rPr>
        <sz val="11"/>
        <rFont val="Arial"/>
        <family val="2"/>
      </rPr>
      <t>-Hallazgo No. 7 - Individualización de inmueble Complejo San Martín (A)
Con relación al complejo inmobiliario San Martín se evidencia que, si bien, se tienen identificadas 5 unidades de negocio tales como:
• Unidad 1: Plataforma: 16.100 m2
• Unidad 2: Sótanos: 21.202 m2
• Unidad 3: Lote adyacente calle 33: 5.009,28 m2
• Unidad 4: Torre norte: 25.630 m11</t>
    </r>
  </si>
  <si>
    <r>
      <rPr>
        <b/>
        <sz val="11"/>
        <rFont val="Arial"/>
        <family val="2"/>
      </rPr>
      <t>2022</t>
    </r>
    <r>
      <rPr>
        <sz val="11"/>
        <rFont val="Arial"/>
        <family val="2"/>
      </rPr>
      <t>-Hallazgo No. 8 - Componentes de las edificaciones. (A)
La entidad tiene registrado en la Cuenta 164001 Edificaciones, Centro vacacional de Melgar los componentes mobiliarios tales como: Bombas auto aspirantes, filtros de soplado, campanas industriales, planchas industriales, estufas industriales, hornos, estantes, repisas, Ups, switches inteligentes, rack, Cámaras POE</t>
    </r>
  </si>
  <si>
    <r>
      <rPr>
        <b/>
        <sz val="11"/>
        <rFont val="Arial"/>
        <family val="2"/>
      </rPr>
      <t>2022</t>
    </r>
    <r>
      <rPr>
        <sz val="11"/>
        <rFont val="Arial"/>
        <family val="2"/>
      </rPr>
      <t>-Hallazgo No. 9 - Deterioro de propiedades planta y equipo. (A)
Dentro del saldo del grupo Propiedad Planta y Equipo no se reconoce la estimación por deterioro, en especial la edificación de apartamentos del centro recreacional de APULO toda vez que, este inmueble debe ser demolido por motivos estructurales que fueron determinados en estudio de vulnerabilidad</t>
    </r>
  </si>
  <si>
    <r>
      <rPr>
        <b/>
        <sz val="11"/>
        <rFont val="Arial"/>
        <family val="2"/>
      </rPr>
      <t>2022</t>
    </r>
    <r>
      <rPr>
        <sz val="11"/>
        <rFont val="Arial"/>
        <family val="2"/>
      </rPr>
      <t>-Hallazgo No. 10 - Parqueadero San JOSE. (A)
La entidad tiene suscrito el contrato de arrendamiento No CO21000013-AR del 18 de febrero del 2021 con la Cooperativa Multiactiva de aportes y crédito COFIPOR sobre el inmueble denominado Lote San José ubicado en la carrera 18 No. 9-76 con un área de 2.639,29 mts2, con un término de un (1) año desde el 1 de febrero</t>
    </r>
  </si>
  <si>
    <r>
      <rPr>
        <b/>
        <sz val="11"/>
        <rFont val="Arial"/>
        <family val="2"/>
      </rPr>
      <t>2022</t>
    </r>
    <r>
      <rPr>
        <sz val="11"/>
        <rFont val="Arial"/>
        <family val="2"/>
      </rPr>
      <t xml:space="preserve">-Hallazgo No. 11 - Individualización de bienes muebles San Martin (A)
Verificado el inventario de bienes de CASUR, no se encuentran registrados los bienes muebles entregados (ascensores, motobombas, plantas eléctricas, escaleras eléctricas, transformadores, equipos de comedor) con ocasión del contrato de arrendamiento 060 de 2004 del Complejo Inmobiliario San Martín. </t>
    </r>
  </si>
  <si>
    <r>
      <rPr>
        <b/>
        <sz val="11"/>
        <rFont val="Arial"/>
        <family val="2"/>
      </rPr>
      <t>2022</t>
    </r>
    <r>
      <rPr>
        <sz val="11"/>
        <rFont val="Arial"/>
        <family val="2"/>
      </rPr>
      <t>-Hallazgo No. 12 - Reporte Información Obras Inconclusas o sin Uso. (A)
Se evidencia que las "Obras Civiles Inconclusas o Sin uso" que encontró el equipo auditor son: 20 bienes inmuebles entre terrenos y edificaciones relacionados en cuadro anexo, por un valor de 35,970.806.694,00; Esta situación se presenta por falta se seguimiento, control y verificación</t>
    </r>
  </si>
  <si>
    <r>
      <rPr>
        <b/>
        <sz val="11"/>
        <rFont val="Arial"/>
        <family val="2"/>
      </rPr>
      <t>2022</t>
    </r>
    <r>
      <rPr>
        <sz val="11"/>
        <rFont val="Arial"/>
        <family val="2"/>
      </rPr>
      <t>-Hallazgo No. 13 - Reporte de información en el sistema SIRECI. Proceso en contra. (A).
La Resolución 0042 de 25 de agosto de2020, mediante la cual se reglamenta la rendición electrónica de cuenta, los informes y otra información que realizan los sujetos de vigilancia y control fiscal a la Contraloría General de la Republica través del Sistema Rendición Electrónico</t>
    </r>
  </si>
  <si>
    <r>
      <rPr>
        <b/>
        <sz val="11"/>
        <rFont val="Arial"/>
        <family val="2"/>
      </rPr>
      <t>2022</t>
    </r>
    <r>
      <rPr>
        <sz val="11"/>
        <rFont val="Arial"/>
        <family val="2"/>
      </rPr>
      <t>-Hallazgo No. 14 - Impuesto predial con doble contribuyente. (A)
Como resultado del análisis del pago de impuesto predial de los bienes inmuebles de propiedad de CASUR en la vigencia 2022, se puedo identificar la siguiente situación:
El inmueble identificado con matrícula inmobiliaria No. 050C00405285 ubicado en la calle 6B 95 (Lote San Martín)</t>
    </r>
  </si>
  <si>
    <r>
      <rPr>
        <b/>
        <sz val="11"/>
        <rFont val="Arial"/>
        <family val="2"/>
      </rPr>
      <t>2022</t>
    </r>
    <r>
      <rPr>
        <sz val="11"/>
        <rFont val="Arial"/>
        <family val="2"/>
      </rPr>
      <t>-Hallazgo No. 15 - Embargos de cuentas Bancarias. (A)
Teniendo en cuenta los criterios “del anexo de la Resolución 193 del 5 de mayo de 2016, PROCEDIMIENTO PARA LA EVALUACIÓN DEL CONTROL INTERNO CONTABLE” La entidad refleja en sus estados financieros ochenta y tres (83) embargos sobre cuentas bancarias por $7.888.835.397.73 y seis (6) embargos</t>
    </r>
  </si>
  <si>
    <r>
      <rPr>
        <b/>
        <sz val="11"/>
        <rFont val="Arial"/>
        <family val="2"/>
      </rPr>
      <t>2022</t>
    </r>
    <r>
      <rPr>
        <sz val="11"/>
        <rFont val="Arial"/>
        <family val="2"/>
      </rPr>
      <t>-Hallazgo No. 16 - Provisión para contingencias (A)
La cuenta 2701 Provisiones – Litigios y demandas presenta un saldo de $106.274.550.214, este valor se encuentra sobrestimado en $1.531.100.909, toda vez que, se tienen doblemente registrados los siguientes procesos en contra de la entidad, así;
Tabla No. 20 Procesos en contra de la entidad</t>
    </r>
  </si>
  <si>
    <r>
      <rPr>
        <b/>
        <sz val="11"/>
        <rFont val="Arial"/>
        <family val="2"/>
      </rPr>
      <t>2022</t>
    </r>
    <r>
      <rPr>
        <sz val="11"/>
        <rFont val="Arial"/>
        <family val="2"/>
      </rPr>
      <t>-Hallazgo No. 17 - Contrato de Revisoría Fiscal. (A)
La entidad suscribió el Contrato CO22000194-GAC en abril de 2022 con la firma KRESTON RM S.A. con Nit 800.059.311 – 2 con el objeto “PRESTAR LOS SERVICIOS DE REVISORIA FISCAL ENFOCADA AL PROCESO FINANCIERO Y CONTABLE DE LA ENTIDAD” por un valor de $46.354.495 y un plazo de ocho (8) meses y quince (15) días</t>
    </r>
  </si>
  <si>
    <r>
      <rPr>
        <b/>
        <sz val="11"/>
        <rFont val="Arial"/>
        <family val="2"/>
      </rPr>
      <t>2022</t>
    </r>
    <r>
      <rPr>
        <sz val="11"/>
        <rFont val="Arial"/>
        <family val="2"/>
      </rPr>
      <t>-Hallazgo No. 18 - Cuentas por cobrar Cuotas Partes pensionales. (A)
De acuerdo con, las notas a los estados financieros se expresan los siguientes: 
7.1.1 Cuotas Partes Pensionales “Las cuotas partes pensiónales, constituyen el mecanismo de soporte financiero de la pensión, que permiten efectuar el recobro a las entidades en las cuales el trabajador</t>
    </r>
  </si>
  <si>
    <r>
      <rPr>
        <b/>
        <sz val="11"/>
        <rFont val="Arial"/>
        <family val="2"/>
      </rPr>
      <t>2022</t>
    </r>
    <r>
      <rPr>
        <sz val="11"/>
        <rFont val="Arial"/>
        <family val="2"/>
      </rPr>
      <t>-Hallazgo No. 19 - Caja Menor – Documento soporte “cuenta de cobro” (A)(D).
La CGR evidencia debilidades en el proceso de legalización de los gastos efectuados con recursos de caja menor durante la vigencia 2022 teniendo en cuenta que existen soportes denominado “cuenta de cobro”, cuando el proveedor es persona natural y que no está obligado</t>
    </r>
  </si>
  <si>
    <r>
      <rPr>
        <b/>
        <sz val="11"/>
        <rFont val="Arial"/>
        <family val="2"/>
      </rPr>
      <t>2022</t>
    </r>
    <r>
      <rPr>
        <sz val="11"/>
        <rFont val="Arial"/>
        <family val="2"/>
      </rPr>
      <t xml:space="preserve">-Hallazgo No. 20 - Constitución Reserva Presupuestal rubro de Inversión Vigencia 2022. (A)
La Caja de Sueldo de Retiro de la Policía-CASUR, constituyó en la vigencia 2022, reservas presupuestales por valor de $5.134.377.996, de las cuales $1.564.903.612 corresponde al rubro de funcionamiento y $3.569.474.384 al rubro de inversión.
La reserva constituida para inversión </t>
    </r>
  </si>
  <si>
    <r>
      <rPr>
        <b/>
        <sz val="11"/>
        <rFont val="Arial"/>
        <family val="2"/>
      </rPr>
      <t>2022</t>
    </r>
    <r>
      <rPr>
        <sz val="11"/>
        <rFont val="Arial"/>
        <family val="2"/>
      </rPr>
      <t>-Hallazgo No. 21 - Justificación en la constitución de Reservas presupuestales vigencia 2022. (A)
Revisados los contratos que se describen a continuación, se determinó que la entidad aprobó constitución de las siguientes reservas de apropiación:
Tabla No. 30 Justificación Reserva de Apropiación
Como se evidencia, las justificaciones dadas para la constitución</t>
    </r>
  </si>
  <si>
    <r>
      <rPr>
        <b/>
        <sz val="11"/>
        <rFont val="Arial"/>
        <family val="2"/>
      </rPr>
      <t>2022</t>
    </r>
    <r>
      <rPr>
        <sz val="11"/>
        <rFont val="Arial"/>
        <family val="2"/>
      </rPr>
      <t>-Hallazgo No. 22 - Constitución de una cuenta por pagar - contrato No. CO22000255. (A)(D)
La entidad suscribió el contrato No.CO22000255, con la empresa COMCEL S.A cuyo objeto es: “Diseñar e implementar planes de recuperación y verificación a la estrategia de continuidad de negocio” (la adquisición de un DATA CENTER alterno que se encuentre ubicado geográficamente</t>
    </r>
  </si>
  <si>
    <r>
      <t xml:space="preserve">
</t>
    </r>
    <r>
      <rPr>
        <b/>
        <sz val="11"/>
        <rFont val="Arial"/>
        <family val="2"/>
      </rPr>
      <t>2022</t>
    </r>
    <r>
      <rPr>
        <sz val="11"/>
        <rFont val="Arial"/>
        <family val="2"/>
      </rPr>
      <t xml:space="preserve">-Hallazgo No. 23 - Órdenes de compra No. 56742, 56744 y 56741, de 19 de octubre de 2020. (A)(BA)
La entidad el 19 de octubre de 2020, mediante las órdenes de compra No. 56742, 56744 y 56741, por valor de $33.816,630, $11.334.150 y $16.428.000, respectivamente, adquirió 150 almohadas, 32 colchones, 230 toallas de cuerpo, 45 protectores de colchones </t>
    </r>
  </si>
  <si>
    <r>
      <rPr>
        <b/>
        <sz val="11"/>
        <rFont val="Arial"/>
        <family val="2"/>
      </rPr>
      <t>2022</t>
    </r>
    <r>
      <rPr>
        <sz val="11"/>
        <rFont val="Arial"/>
        <family val="2"/>
      </rPr>
      <t>-Hallazgo No. 24 - Contrato CO22000263 Adquisición de Electrodomésticos para Dotación Centros Crece CASUR. (A)
La Contraloría en revisión realizada al expediente contractual CO22000263 con orden de compra No. 103382 del 28-12-2022 por valor de $28.024.500, cuyo objeto es la adquisición de Electrodomésticos para Dotación Centros Crece CASUR</t>
    </r>
  </si>
  <si>
    <r>
      <rPr>
        <b/>
        <sz val="11"/>
        <rFont val="Arial"/>
        <family val="2"/>
      </rPr>
      <t>2022</t>
    </r>
    <r>
      <rPr>
        <sz val="11"/>
        <rFont val="Arial"/>
        <family val="2"/>
      </rPr>
      <t>-Hallazgo No. 25 - Contrato CO22000052 – Adquisición Tiquetes Aéreos Suscrito entre CASUR Y SATENA. (A)
La entidad suscribió el contrato interadministrativo No.CO22000052 de 2022, con SATENA, cuyo objeto fue la “adquisición de tiquetes aéreos a nivel nacional” por $110.000.000 de pesos con plazo de ejecución del 28 de enero hasta 31 de diciembre de 2022</t>
    </r>
  </si>
  <si>
    <r>
      <rPr>
        <b/>
        <sz val="11"/>
        <rFont val="Arial"/>
        <family val="2"/>
      </rPr>
      <t>2022</t>
    </r>
    <r>
      <rPr>
        <sz val="11"/>
        <rFont val="Arial"/>
        <family val="2"/>
      </rPr>
      <t>-Hallazgo No. 25 - Contrato CO22000052 – Adquisición Tiquetes Aéreos Suscrito entre CASUR Y SATENA. (A)
La entidad suscribió el contrato interadministrativo No.CO22000052 de 2022, con SATENA, cuyo objeto fue la “adquisición de tiquetes aéreos a nivel nacional” por $110.000.000 de pesos con plazo de ejecución del 28 de enero hasta 31 de diciembre de 2024</t>
    </r>
  </si>
  <si>
    <r>
      <rPr>
        <b/>
        <sz val="11"/>
        <rFont val="Arial"/>
        <family val="2"/>
      </rPr>
      <t>2022</t>
    </r>
    <r>
      <rPr>
        <sz val="11"/>
        <rFont val="Arial"/>
        <family val="2"/>
      </rPr>
      <t>-Hallazgo No. 26 - Informes de Supervisión y/o Recibido a Satisfacción (A) (D).
Los contratos que se relacionan a continuación, presentan informes de supervisión o recibidos a satisfacción incompletos, elaborados de manera general y sucintos, en los cuales se relacionan actividades de manera general sin mayor detalle y que no abarcan actividades</t>
    </r>
  </si>
  <si>
    <r>
      <rPr>
        <b/>
        <sz val="11"/>
        <rFont val="Arial"/>
        <family val="2"/>
      </rPr>
      <t>2022</t>
    </r>
    <r>
      <rPr>
        <sz val="11"/>
        <rFont val="Arial"/>
        <family val="2"/>
      </rPr>
      <t>-Hallazgo No. 27 - Contrato No. CO2200024 - Adquisición de elementos para el Fortalecimiento de la imagen institucional e incentivos para el personal afiliado en la realización de programas de bienestar social para Afiliados de CASUR - (A)
Elementos adquiridos con el fin de ser entregados a los afiliados de CASUR en la vigencia 2022 a través de las diferentes visitas</t>
    </r>
  </si>
  <si>
    <r>
      <t xml:space="preserve">
</t>
    </r>
    <r>
      <rPr>
        <b/>
        <sz val="11"/>
        <rFont val="Arial"/>
        <family val="2"/>
      </rPr>
      <t>2022</t>
    </r>
    <r>
      <rPr>
        <sz val="11"/>
        <rFont val="Arial"/>
        <family val="2"/>
      </rPr>
      <t>-Hallazgo No. 28 - Proceso Archivístico y Condiciones de bodegas para la salvaguarda archivo de la entidad. (A).
De acuerdo con la revisión en la ejecución de las diferentes actividades desarrolladas en el proyecto "Fortalecimiento de los procesos de gestión documental y archivístico de CASUR en Bogotá", código BPIN: 2017011000328”, del cual se derivaron</t>
    </r>
  </si>
  <si>
    <r>
      <rPr>
        <b/>
        <sz val="11"/>
        <rFont val="Arial"/>
        <family val="2"/>
      </rPr>
      <t>2022</t>
    </r>
    <r>
      <rPr>
        <sz val="11"/>
        <rFont val="Arial"/>
        <family val="2"/>
      </rPr>
      <t>-Hallazgo No. 29 - Pago del IVA contrato de compraventa No. No CO 
22000224 (A) (F) (D).
El día 06 de septiembre de 2022, CASUR suscribe contrato compraventa No CO 22000224, de mínima cuantía, para la adquisición “DOTACIÓN DE UNIFORMES Y CALZADO PARA LOS SERVIDORES PUBLICOS.”23, con un plazo de ejecución hasta el 15 de diciembre de 2022</t>
    </r>
  </si>
  <si>
    <r>
      <rPr>
        <b/>
        <sz val="11"/>
        <rFont val="Arial"/>
        <family val="2"/>
      </rPr>
      <t>2022</t>
    </r>
    <r>
      <rPr>
        <sz val="11"/>
        <rFont val="Arial"/>
        <family val="2"/>
      </rPr>
      <t>-Hallazgo No. 30 - Aplicativo JD EDWARDS-Contrato de Prestación de 
Servicios Nro.CO18000231-GAC (A) (F) (D)
CASUR mediante la modalidad de selección abreviada de menor cuantía, suscribió contrato de prestación de servicios Nro.CO18000231-GAC el día 05 de octubre 2018, para el “desarrollo e implementación de tecnologías de la información y las comunicaciones</t>
    </r>
  </si>
  <si>
    <r>
      <rPr>
        <b/>
        <sz val="11"/>
        <rFont val="Arial"/>
        <family val="2"/>
      </rPr>
      <t>2022</t>
    </r>
    <r>
      <rPr>
        <sz val="11"/>
        <rFont val="Arial"/>
        <family val="2"/>
      </rPr>
      <t>-Hallazgo No. 31 - APP MOVIL (A) (F) (D)
La estructura de la APP MOVIL de la CAJA DE SUEDOS DE RETIRO DE LA POLICIA – CASUR, según los documentos que se analizaron cuenta con los siguientes antecedentes:
En al año 2018, frente a la necesidad33 que plantearon de “ampliación de su portafolio de servicios los cuales pretenden ampliar la cobertura</t>
    </r>
  </si>
  <si>
    <r>
      <rPr>
        <b/>
        <sz val="11"/>
        <rFont val="Arial"/>
        <family val="2"/>
      </rPr>
      <t>2022</t>
    </r>
    <r>
      <rPr>
        <sz val="11"/>
        <rFont val="Arial"/>
        <family val="2"/>
      </rPr>
      <t>-Hallazgo No. 32 - Pago de servicios contrato No. CO21000271 (A) (D)
CASUR suscriben el contrato de prestación de servicios No. CO21000271 el día 15 de diciembre 2021, cuyo objeto consistió en la “ACTUALIZACIÓN Y MEJORAMIENTO DE LA PRESTACIÓN. DE SERVICIOS TECNOLÓGICOS A LOS GRUPOS SOCIALES OBJETIVO DE CASUR NACIONAL.”37. por valor de DOSCIENTOS SESENTA MILLONES DE PESOS</t>
    </r>
  </si>
  <si>
    <r>
      <rPr>
        <b/>
        <sz val="11"/>
        <rFont val="Arial"/>
        <family val="2"/>
      </rPr>
      <t>2022</t>
    </r>
    <r>
      <rPr>
        <sz val="11"/>
        <rFont val="Arial"/>
        <family val="2"/>
      </rPr>
      <t xml:space="preserve">-Hallazgo No. 33 - Seguimiento al contrato interadministrativo número CO22000242/GAC, centro vacacional Apulo. (A)
Como resultado de la evaluación de los contratos que corresponden a mantenimientos preventivos y correctivo a los inmuebles de CASUR en la construcción del Centro Vacacional Apulo, se desarrolló la siguiente línea de tiempo con el fin de verificar </t>
    </r>
  </si>
  <si>
    <r>
      <rPr>
        <b/>
        <sz val="11"/>
        <rFont val="Arial"/>
        <family val="2"/>
      </rPr>
      <t>2022</t>
    </r>
    <r>
      <rPr>
        <sz val="11"/>
        <rFont val="Arial"/>
        <family val="2"/>
      </rPr>
      <t>-Hallazgo No. 34 - Seguimiento a las actividades bajo el contrato número CO22OO244 centro vacacional Melgar (A)
El 17 de noviembre de 2022 la Caja de sueldos de Retirados de la Policía, suscribe el contrato número CO220024452, cuyo objeto fue “Adquisición del servicio para labores de mantenimiento preventivo y correctivo de las redes hidráulicas, sanitarias, eléctricas</t>
    </r>
  </si>
  <si>
    <r>
      <rPr>
        <b/>
        <sz val="11"/>
        <rFont val="Arial"/>
        <family val="2"/>
      </rPr>
      <t>2022</t>
    </r>
    <r>
      <rPr>
        <sz val="11"/>
        <rFont val="Arial"/>
        <family val="2"/>
      </rPr>
      <t>-Hallazgo No. 35 - Contrato de obra número EIC-IP349 CRECE APULO (FASE III) y CRECE Centro. (A).
El 11 de noviembre la Caja de sueldos de Retirados de la Policía - CASUR, suscribe el contrato interadministrativo número CO22000242/GAC56, cuyo objeto fue “Gerencia integral de proyectos para realizar obras de reforzamiento y restauración en el inmueble CRECE APULO</t>
    </r>
  </si>
  <si>
    <r>
      <rPr>
        <b/>
        <sz val="11"/>
        <rFont val="Arial"/>
        <family val="2"/>
      </rPr>
      <t>2022</t>
    </r>
    <r>
      <rPr>
        <sz val="11"/>
        <rFont val="Arial"/>
        <family val="2"/>
      </rPr>
      <t xml:space="preserve">-Hallazgo No. 36 - Ejecución de obras de reforzamiento estructural y mantenimiento al Centro Vacacional de la Policía de Melgar bajo contrato CO18000237-2018 (A) (IP)
Del análisis del contrato interadministrativo número CO18000237-201862 suscrito Fondo Rotatorio de la Policía y la Caja de Sueldos de Retiro de la Policía Nacional se evidencio contrato No. 118-3-201964 </t>
    </r>
  </si>
  <si>
    <r>
      <rPr>
        <b/>
        <sz val="11"/>
        <rFont val="Arial"/>
        <family val="2"/>
      </rPr>
      <t>2022</t>
    </r>
    <r>
      <rPr>
        <sz val="11"/>
        <rFont val="Arial"/>
        <family val="2"/>
      </rPr>
      <t>-Hallazgo No. 36 - Ejecución de obras de reforzamiento estructural y mantenimiento al Centro Vacacional de la Policía de Melgar bajo contrato CO18000237-2018 (A) (IP)
Del análisis del contrato interadministrativo número CO18000237-201862 suscrito Fondo Rotatorio de la Policía y la Caja de Sueldos de Retiro de la Policía Nacional se evidencio contrato No. 118-3-201965</t>
    </r>
  </si>
  <si>
    <r>
      <rPr>
        <b/>
        <sz val="11"/>
        <rFont val="Arial"/>
        <family val="2"/>
      </rPr>
      <t>2022</t>
    </r>
    <r>
      <rPr>
        <sz val="11"/>
        <rFont val="Arial"/>
        <family val="2"/>
      </rPr>
      <t>-Hallazgo No. 36 - Ejecución de obras de reforzamiento estructural y mantenimiento al Centro Vacacional de la Policía de Melgar bajo contrato CO18000237-2018 (A) (IP)
Del análisis del contrato interadministrativo número CO18000237-201862 suscrito Fondo Rotatorio de la Policía y la Caja de Sueldos de Retiro de la Policía Nacional se evidencio contrato No. 118-3-201966</t>
    </r>
  </si>
  <si>
    <r>
      <rPr>
        <b/>
        <sz val="11"/>
        <rFont val="Arial"/>
        <family val="2"/>
      </rPr>
      <t>2022</t>
    </r>
    <r>
      <rPr>
        <sz val="11"/>
        <rFont val="Arial"/>
        <family val="2"/>
      </rPr>
      <t>-Hallazgo No. 36 - Ejecución de obras de reforzamiento estructural y mantenimiento al Centro Vacacional de la Policía de Melgar bajo contrato CO18000237-2018 (A) (IP)
Del análisis del contrato interadministrativo número CO18000237-201862 suscrito Fondo Rotatorio de la Policía y la Caja de Sueldos de Retiro de la Policía Nacional se evidencio contrato No. 118-3-201967</t>
    </r>
  </si>
  <si>
    <r>
      <rPr>
        <b/>
        <sz val="11"/>
        <rFont val="Arial"/>
        <family val="2"/>
      </rPr>
      <t>2022</t>
    </r>
    <r>
      <rPr>
        <sz val="11"/>
        <rFont val="Arial"/>
        <family val="2"/>
      </rPr>
      <t>-Hallazgo No. 36 - Ejecución de obras de reforzamiento estructural y mantenimiento al Centro Vacacional de la Policía de Melgar bajo contrato CO18000237-2018 (A) (IP)
Del análisis del contrato interadministrativo número CO18000237-201862 suscrito Fondo Rotatorio de la Policía y la Caja de Sueldos de Retiro de la Policía Nacional se evidencio contrato No. 118-3-201968</t>
    </r>
  </si>
  <si>
    <r>
      <rPr>
        <b/>
        <sz val="11"/>
        <rFont val="Arial"/>
        <family val="2"/>
      </rPr>
      <t>2022</t>
    </r>
    <r>
      <rPr>
        <sz val="11"/>
        <rFont val="Arial"/>
        <family val="2"/>
      </rPr>
      <t>-Hallazgo No. 36 - Ejecución de obras de reforzamiento estructural y mantenimiento al Centro Vacacional de la Policía de Melgar bajo contrato CO18000237-2018 (A) (IP)
Del análisis del contrato interadministrativo número CO18000237-201862 suscrito Fondo Rotatorio de la Policía y la Caja de Sueldos de Retiro de la Policía Nacional se evidencio contrato No. 118-3-201969</t>
    </r>
  </si>
  <si>
    <r>
      <rPr>
        <b/>
        <sz val="11"/>
        <rFont val="Arial"/>
        <family val="2"/>
      </rPr>
      <t>2022</t>
    </r>
    <r>
      <rPr>
        <sz val="11"/>
        <rFont val="Arial"/>
        <family val="2"/>
      </rPr>
      <t>-Hallazgo No. 37 - Mantenimiento preventivo y correctivo del Centro Vacacional Melgar bajo el contrato número CO2200244 (A) (IP).
Como resultado del análisis a los contratos que corresponden a mantenimientos preventivos y correctivo a los inmuebles propiedad de CASUR, se suscribió el 17 de noviembre de 2022 el contrato CO2200244</t>
    </r>
  </si>
  <si>
    <r>
      <rPr>
        <b/>
        <sz val="11"/>
        <rFont val="Arial"/>
        <family val="2"/>
      </rPr>
      <t>2022</t>
    </r>
    <r>
      <rPr>
        <sz val="11"/>
        <rFont val="Arial"/>
        <family val="2"/>
      </rPr>
      <t>-Hallazgo No. 37 - Mantenimiento preventivo y correctivo del Centro Vacacional Melgar bajo el contrato número CO2200244 (A) (IP).
Como resultado del análisis a los contratos que corresponden a mantenimientos preventivos y correctivo a los inmuebles propiedad de CASUR, se suscribió el 17 de noviembre de 2022 el contrato CO2200245</t>
    </r>
  </si>
  <si>
    <r>
      <rPr>
        <b/>
        <sz val="11"/>
        <rFont val="Arial"/>
        <family val="2"/>
      </rPr>
      <t>2022-</t>
    </r>
    <r>
      <rPr>
        <sz val="11"/>
        <rFont val="Arial"/>
        <family val="2"/>
      </rPr>
      <t>Hallazgo No. 37 - Mantenimiento preventivo y correctivo del Centro Vacacional Melgar bajo el contrato número CO2200244 (A) (IP).
Como resultado del análisis a los contratos que corresponden a mantenimientos preventivos y correctivo a los inmuebles propiedad de CASUR, se suscribió el 17 de noviembre de 2022 el contrato CO2200246</t>
    </r>
  </si>
  <si>
    <r>
      <rPr>
        <b/>
        <sz val="11"/>
        <rFont val="Arial"/>
        <family val="2"/>
      </rPr>
      <t>2022</t>
    </r>
    <r>
      <rPr>
        <sz val="11"/>
        <rFont val="Arial"/>
        <family val="2"/>
      </rPr>
      <t>-Hallazgo No. 37 - Mantenimiento preventivo y correctivo del Centro Vacacional Melgar bajo el contrato número CO2200244 (A) (IP).
Como resultado del análisis a los contratos que corresponden a mantenimientos preventivos y correctivo a los inmuebles propiedad de CASUR, se suscribió el 17 de noviembre de 2022 el contrato CO2200247</t>
    </r>
  </si>
  <si>
    <r>
      <rPr>
        <b/>
        <sz val="11"/>
        <rFont val="Arial"/>
        <family val="2"/>
      </rPr>
      <t>2022</t>
    </r>
    <r>
      <rPr>
        <sz val="11"/>
        <rFont val="Arial"/>
        <family val="2"/>
      </rPr>
      <t>-Hallazgo No. 37 - Mantenimiento preventivo y correctivo del Centro Vacacional Melgar bajo el contrato número CO2200244 (A) (IP).
Como resultado del análisis a los contratos que corresponden a mantenimientos preventivos y correctivo a los inmuebles propiedad de CASUR, se suscribió el 17 de noviembre de 2022 el contrato CO2200248</t>
    </r>
  </si>
  <si>
    <r>
      <rPr>
        <b/>
        <sz val="11"/>
        <rFont val="Arial"/>
        <family val="2"/>
      </rPr>
      <t>2022</t>
    </r>
    <r>
      <rPr>
        <sz val="11"/>
        <rFont val="Arial"/>
        <family val="2"/>
      </rPr>
      <t>-Hallazgo No. 37 - Mantenimiento preventivo y correctivo del Centro Vacacional Melgar bajo el contrato número CO2200244 (A) (IP).
Como resultado del análisis a los contratos que corresponden a mantenimientos preventivos y correctivo a los inmuebles propiedad de CASUR, se suscribió el 17 de noviembre de 2022 el contrato CO2200249</t>
    </r>
  </si>
  <si>
    <r>
      <rPr>
        <b/>
        <sz val="11"/>
        <rFont val="Arial"/>
        <family val="2"/>
      </rPr>
      <t>2022</t>
    </r>
    <r>
      <rPr>
        <sz val="11"/>
        <rFont val="Arial"/>
        <family val="2"/>
      </rPr>
      <t xml:space="preserve">-Hallazgo No. 38 - Estudios y diseños del contrato CO19000214, centro recreacional de Melgar (A) (IP).
La Caja de Sueldo de Retirados de la Policía Nacional – CASUR, celebró contrato interadministrativo No. 232 de 201774 de fecha 26 de octubre de 2017, con la Empresa Inmobiliaria y de Servicios Logísticos de Cundinamarca Realizar el levantamiento topográfico. </t>
    </r>
  </si>
  <si>
    <r>
      <rPr>
        <b/>
        <sz val="11"/>
        <rFont val="Arial"/>
        <family val="2"/>
      </rPr>
      <t>2022</t>
    </r>
    <r>
      <rPr>
        <sz val="11"/>
        <rFont val="Arial"/>
        <family val="2"/>
      </rPr>
      <t>-Hallazgo No. 39 - Análisis y verificación del bien inmueble denominado lote de la calle 33 (calle 33 no. 6b- 04) (A)
La Caja de sueldos de Retiro de la Policía Nacional-CASUR celebra contrato de arrendamiento No. 060 el día 26 de Mayo de 2004, con el objeto “Le corresponde por naturaleza jurídica y consecuencialmente tiene como finalidad entregar a título de tenencia</t>
    </r>
  </si>
  <si>
    <r>
      <rPr>
        <b/>
        <sz val="11"/>
        <rFont val="Arial"/>
        <family val="2"/>
      </rPr>
      <t>2022</t>
    </r>
    <r>
      <rPr>
        <sz val="11"/>
        <rFont val="Arial"/>
        <family val="2"/>
      </rPr>
      <t>-Hallazgo No. 40 - Contrato de estudio de valor razonable de renta del lote calle 33” (Calle 33 No. 6B- 04). (A)
La Caja de sueldos de Retiro de la Policía Nacional-CASUR celebra contrato de arrendamiento 85 No. 060 el día 26 de Mayo de 2004, con el objeto “Le corresponde por naturaleza jurídica y consecuencialmente entregar a título de tenencia</t>
    </r>
  </si>
  <si>
    <r>
      <rPr>
        <b/>
        <sz val="11"/>
        <rFont val="Arial"/>
        <family val="2"/>
      </rPr>
      <t>2022</t>
    </r>
    <r>
      <rPr>
        <sz val="11"/>
        <rFont val="Arial"/>
        <family val="2"/>
      </rPr>
      <t>-Hallazgo No. 41 - Convenio Marco para su Transformación Digital CASUR –
DIGITAL CONSULTING GROUP S.A.S. (A) (D)
CASUR suscribió el veintisiete (27) de diciembre de 2019, el CONVENIO MARCO PARA SU TRANSFORMACIÓN DIGITAL entre la Caja de Sueldos de Retiro de la Policía Nacional -CASUR y DIGITAL CONSULTING GROUP. S.A.S., establece “Recomendar a CASUR una plataforma digital</t>
    </r>
  </si>
  <si>
    <r>
      <rPr>
        <b/>
        <sz val="11"/>
        <color rgb="FF000000"/>
        <rFont val="Arial"/>
        <family val="2"/>
      </rPr>
      <t>2022-Hallazgo No. 6 Audit Cumplimi</t>
    </r>
    <r>
      <rPr>
        <sz val="11"/>
        <color indexed="8"/>
        <rFont val="Arial"/>
        <family val="2"/>
      </rPr>
      <t xml:space="preserve"> Reconocimiento y Pago simultaneode Asignación de Retiro y Pensiónde Invalidez. (D) (F). El presente2022-Hallazgo se relaciona con laprohibición de recibir dobleasignación del tesoro público.Casosde doble asignación CASURCasosNo 3, 4 ,5 y 6</t>
    </r>
  </si>
  <si>
    <t xml:space="preserve">Dando cumplimiento a la tarea de efectuar estudio de mercado con empresas en Avalúos comerciales de Inmuebles, se adjunta en formato PDF cinco solicitudes de cotizaciones enviadas a  empresas expertas en avalúos mediante correo electrónico, y  dos cotizaciones recibidas </t>
  </si>
  <si>
    <t>Dando cumplimiento a la tarea se solicitó con ID 862518 del 20/03/2024 a la Subdirección Financiera la información que se requiere para los avalúos de los inmuebles de CASUR, Adjunto en formato PDF el citado ID</t>
  </si>
  <si>
    <t xml:space="preserve">Dando cumplimiento a la tarea de efectuar estudio de mercado con empresas en Avalúos comerciales de Inmuebles, se adjunta en formato PDF cinco solicitudes de cotizaciones enviadas a empresas expertas en avalúos mediante correo electrónico, y dos cotizaciones recibidas 
 </t>
  </si>
  <si>
    <t xml:space="preserve">Dando cumplimiento a la tarea se solicitó con ID 862518 del 20/03/2024 a la Subdirección Financiera la información que se requiere para los avalúos de los inmuebles de CASUR, Adjunto en formato PDF el citado ID </t>
  </si>
  <si>
    <t>En cumplimiento a la tarea establecida en el aplicativo Suite Visión Empresarial, se adjunta en pdf actas de capacitación a los apoderados judiciales de la Entidad.</t>
  </si>
  <si>
    <t>Dando cumplimiento se elaboro tarrea   496378 del 21/03/2024 solicitando el concepto juridico del procedimiento a seguir  sobre la titularidad del bien, se adjunta en formato pdf la citada tarea pendientes de firma</t>
  </si>
  <si>
    <t>Solicitar al Grupo de Contabilidad, la información que deben contener los avaluos comerciales de los inmuebles de propiedad de la Entidad, a fin de cumplir la normatividad contable vigente,</t>
  </si>
  <si>
    <t xml:space="preserve">Dando cumplimiento a la tarea de efectuar estudio de mercado con empresas en Avalúos comerciales de Inmuebles, se adjunta en formato PDF cinco solicitudes de cotizaciones enviadas a  empresas expertas en avalúos mediante correo electrónico, y  dos cotizaciones recibidas 
 </t>
  </si>
  <si>
    <t xml:space="preserve">Dando cumplimiento a la tarea se solicitó con ID 862518 del 20/03/2024 a la Subdirección Financiera la información que se requiere para los avalúos de los inmuebles de CASUR, Adjunto en formato PDF el citado ID 
 </t>
  </si>
  <si>
    <t>En cumplimiento a la tarea establecida se sube al aplicativo Suite Visión Empresarial, documento PDF contentivo de la certificación de acuse de aceptación de rendición por parte de la Contraloría General de la Republica, así como formato EXCEL contentivo del diligenciamiento del formato F9 subido en debida forma y dentro de los términos al aplicativo SIRECI.</t>
  </si>
  <si>
    <t xml:space="preserve">Dando cumplimiento a la tarea de efectuar estudio de mercado con empresas en Avalúos comerciales de Inmuebles, se adjunta en formato PDF cinco solicitudes de cotizaciones enviadas a empresas expertas en avalúos mediante correo electrónico, y dos cotizaciones recibidas </t>
  </si>
  <si>
    <r>
      <rPr>
        <b/>
        <sz val="11"/>
        <color rgb="FF000000"/>
        <rFont val="Arial"/>
        <family val="2"/>
      </rPr>
      <t>2021</t>
    </r>
    <r>
      <rPr>
        <sz val="11"/>
        <color indexed="8"/>
        <rFont val="Arial"/>
        <family val="2"/>
      </rPr>
      <t>-HALLAZGO 3: ACREEDORES POR NÓMINAS ASIGNACIONES  Estas situaciones sepresentan por debilidades de gestióny oportunidad de la Tesorería deCASUR para la identificación ydepuración de los valores “nocobrados o por reclamar” por motivode acreedores por asignaciones deretiro o sustitución,para el registrofinanciero; generando riesgo</t>
    </r>
  </si>
  <si>
    <t>VIGENCIA</t>
  </si>
  <si>
    <t>HALLAZGOS</t>
  </si>
  <si>
    <t>No. De Acciones Correctivas</t>
  </si>
  <si>
    <t>No. De actividades planificadas</t>
  </si>
  <si>
    <t>H1</t>
  </si>
  <si>
    <t>H2</t>
  </si>
  <si>
    <t>H3</t>
  </si>
  <si>
    <t>H7</t>
  </si>
  <si>
    <t>H12</t>
  </si>
  <si>
    <t>H13</t>
  </si>
  <si>
    <t>TOTAL</t>
  </si>
  <si>
    <t>H5</t>
  </si>
  <si>
    <t>H6</t>
  </si>
  <si>
    <t>H8</t>
  </si>
  <si>
    <t>H10</t>
  </si>
  <si>
    <t>H9</t>
  </si>
  <si>
    <t>H11</t>
  </si>
  <si>
    <t>H17</t>
  </si>
  <si>
    <t>H18</t>
  </si>
  <si>
    <t>H19</t>
  </si>
  <si>
    <t>H4</t>
  </si>
  <si>
    <t>H20</t>
  </si>
  <si>
    <t>H14</t>
  </si>
  <si>
    <t>H15</t>
  </si>
  <si>
    <t>H16</t>
  </si>
  <si>
    <t>H21</t>
  </si>
  <si>
    <t>H22</t>
  </si>
  <si>
    <t>H23</t>
  </si>
  <si>
    <t>H24</t>
  </si>
  <si>
    <t>H25</t>
  </si>
  <si>
    <t>H26</t>
  </si>
  <si>
    <t>H27</t>
  </si>
  <si>
    <t>H28</t>
  </si>
  <si>
    <t>H29</t>
  </si>
  <si>
    <t>H30</t>
  </si>
  <si>
    <t>H31</t>
  </si>
  <si>
    <t>H32</t>
  </si>
  <si>
    <t>H33</t>
  </si>
  <si>
    <t>H34</t>
  </si>
  <si>
    <t>H35</t>
  </si>
  <si>
    <t>H36</t>
  </si>
  <si>
    <t>H37</t>
  </si>
  <si>
    <t>H38</t>
  </si>
  <si>
    <t>H39</t>
  </si>
  <si>
    <t>H40</t>
  </si>
  <si>
    <t>No de actividades ejecutadas</t>
  </si>
  <si>
    <t>% de ejecución</t>
  </si>
  <si>
    <t>se remite el oficio identificado con el ID863434 de fecha 01/04/2024 relacionado con la capacitación efectuada el día 15/03/2024 a los supervisores, coordinadores, servidores públicos, contratistas y otros, respecto a la contratación que se efectúe en la Caja de Sueldos de Retiro de la Policía Nacional, por lo que citado documento se anexa como evidencia junto son sus correspondientes soportes.</t>
  </si>
  <si>
    <t>2022-Auditoría de cumplimiento</t>
  </si>
  <si>
    <t>2022-Auditoría financiera</t>
  </si>
  <si>
    <t>2021-Auditoría financiera</t>
  </si>
  <si>
    <t>2020-Auditoría financiera</t>
  </si>
  <si>
    <t>2017-Auditoría financiera</t>
  </si>
  <si>
    <t>2016-Auditoría financiera</t>
  </si>
  <si>
    <r>
      <rPr>
        <b/>
        <sz val="11"/>
        <color rgb="FF000000"/>
        <rFont val="Arial"/>
        <family val="2"/>
      </rPr>
      <t>2021</t>
    </r>
    <r>
      <rPr>
        <sz val="11"/>
        <color indexed="8"/>
        <rFont val="Arial"/>
        <family val="2"/>
      </rPr>
      <t>-HALLAZGO 05 UTILIZACIÓNDE MÓDULOS JD EDWARDS</t>
    </r>
    <r>
      <rPr>
        <b/>
        <sz val="11"/>
        <color rgb="FFFF0000"/>
        <rFont val="Arial"/>
        <family val="2"/>
      </rPr>
      <t xml:space="preserve"> (D)</t>
    </r>
    <r>
      <rPr>
        <sz val="11"/>
        <color indexed="8"/>
        <rFont val="Arial"/>
        <family val="2"/>
      </rPr>
      <t xml:space="preserve"> Lo anterior, a causa de lafalta de seguimiento y monitoreo ala ejecución de los proyectosestratégicos de la Entidad y ladeficiente supervisión del contrato,alno haber llevado a cabo actividadesparalelas a la ejecución del mismocon el fin de no afectar la duracióndel proyecto JD</t>
    </r>
  </si>
  <si>
    <r>
      <rPr>
        <b/>
        <sz val="11"/>
        <color rgb="FF000000"/>
        <rFont val="Arial"/>
        <family val="2"/>
      </rPr>
      <t>2021</t>
    </r>
    <r>
      <rPr>
        <sz val="11"/>
        <color indexed="8"/>
        <rFont val="Arial"/>
        <family val="2"/>
      </rPr>
      <t xml:space="preserve">-HALLAZGO 05 UTILIZACIÓNDE MÓDULOS JD EDWARDS </t>
    </r>
    <r>
      <rPr>
        <b/>
        <sz val="11"/>
        <color rgb="FFFF0000"/>
        <rFont val="Arial"/>
        <family val="2"/>
      </rPr>
      <t>(D)</t>
    </r>
    <r>
      <rPr>
        <sz val="11"/>
        <color indexed="8"/>
        <rFont val="Arial"/>
        <family val="2"/>
      </rPr>
      <t xml:space="preserve"> Lo anterior, a causa de lafalta de seguimiento y monitoreo ala ejecución de los proyectosestratégicos de la Entidad y ladeficiente supervisión del contrato,alno haber llevado a cabo actividadesparalelas a la ejecución del mismocon el fin de no afectar la duracióndel proyecto JD</t>
    </r>
  </si>
  <si>
    <r>
      <rPr>
        <b/>
        <sz val="11"/>
        <color rgb="FF000000"/>
        <rFont val="Arial"/>
        <family val="2"/>
      </rPr>
      <t>2021</t>
    </r>
    <r>
      <rPr>
        <sz val="11"/>
        <color indexed="8"/>
        <rFont val="Arial"/>
        <family val="2"/>
      </rPr>
      <t xml:space="preserve">-HALLAZGO 06 PAGOREALIZADO CONTRATOCO19000246 ADA  Seconfirma como 2021-HALLAZGO </t>
    </r>
    <r>
      <rPr>
        <b/>
        <sz val="11"/>
        <color rgb="FFFF0000"/>
        <rFont val="Arial"/>
        <family val="2"/>
      </rPr>
      <t>conconnotación disciplinaria</t>
    </r>
    <r>
      <rPr>
        <sz val="11"/>
        <color indexed="8"/>
        <rFont val="Arial"/>
        <family val="2"/>
      </rPr>
      <t>, ya que seexpidió un “…recibo a satisfacciónde obra o labor que no ha sidoejecutada en su totalidad</t>
    </r>
  </si>
  <si>
    <r>
      <rPr>
        <b/>
        <sz val="11"/>
        <color rgb="FF000000"/>
        <rFont val="Arial"/>
        <family val="2"/>
      </rPr>
      <t>2021</t>
    </r>
    <r>
      <rPr>
        <sz val="11"/>
        <color indexed="8"/>
        <rFont val="Arial"/>
        <family val="2"/>
      </rPr>
      <t>-HALLAZGO 06 PAGOREALIZADO CONTRATOCO19000246 ADA  Seconfirma como 2021-HALLAZGO</t>
    </r>
    <r>
      <rPr>
        <b/>
        <sz val="11"/>
        <color rgb="FFFF0000"/>
        <rFont val="Arial"/>
        <family val="2"/>
      </rPr>
      <t xml:space="preserve"> conconnotación disciplinaria</t>
    </r>
    <r>
      <rPr>
        <sz val="11"/>
        <color indexed="8"/>
        <rFont val="Arial"/>
        <family val="2"/>
      </rPr>
      <t>, ya que seexpidió un “…recibo a satisfacciónde obra o labor que no ha sidoejecutada en su totalidad</t>
    </r>
  </si>
  <si>
    <r>
      <rPr>
        <b/>
        <sz val="11"/>
        <color rgb="FF000000"/>
        <rFont val="Arial"/>
        <family val="2"/>
      </rPr>
      <t>2021</t>
    </r>
    <r>
      <rPr>
        <sz val="11"/>
        <color indexed="8"/>
        <rFont val="Arial"/>
        <family val="2"/>
      </rPr>
      <t>-HALLAZGO No. 13. CONTRATO CO20000227-GACDEL 06 DE NOVIEMBRE DE 2020CV APULO</t>
    </r>
    <r>
      <rPr>
        <b/>
        <sz val="11"/>
        <color rgb="FFFF0000"/>
        <rFont val="Arial"/>
        <family val="2"/>
      </rPr>
      <t xml:space="preserve"> (D) Y (F)</t>
    </r>
  </si>
  <si>
    <r>
      <rPr>
        <b/>
        <sz val="11"/>
        <color rgb="FF000000"/>
        <rFont val="Arial"/>
        <family val="2"/>
      </rPr>
      <t>2021</t>
    </r>
    <r>
      <rPr>
        <sz val="11"/>
        <color indexed="8"/>
        <rFont val="Arial"/>
        <family val="2"/>
      </rPr>
      <t xml:space="preserve">-HALLAZGO N° 15. SUPERVISION CONTRATO No.CO20000227/GAC </t>
    </r>
    <r>
      <rPr>
        <b/>
        <sz val="11"/>
        <color rgb="FFFF0000"/>
        <rFont val="Arial"/>
        <family val="2"/>
      </rPr>
      <t>(D)</t>
    </r>
  </si>
  <si>
    <r>
      <rPr>
        <b/>
        <sz val="11"/>
        <color rgb="FF000000"/>
        <rFont val="Arial"/>
        <family val="2"/>
      </rPr>
      <t>2021</t>
    </r>
    <r>
      <rPr>
        <sz val="11"/>
        <color indexed="8"/>
        <rFont val="Arial"/>
        <family val="2"/>
      </rPr>
      <t>-HALLAZGO N° 15. SUPERVISION CONTRATO No.CO20000227/GAC</t>
    </r>
    <r>
      <rPr>
        <b/>
        <sz val="11"/>
        <color rgb="FFFF0000"/>
        <rFont val="Arial"/>
        <family val="2"/>
      </rPr>
      <t xml:space="preserve"> (D)</t>
    </r>
  </si>
  <si>
    <r>
      <rPr>
        <b/>
        <sz val="11"/>
        <color rgb="FF000000"/>
        <rFont val="Arial"/>
        <family val="2"/>
      </rPr>
      <t>2021</t>
    </r>
    <r>
      <rPr>
        <sz val="11"/>
        <color indexed="8"/>
        <rFont val="Arial"/>
        <family val="2"/>
      </rPr>
      <t xml:space="preserve">-HALLAZGO No. 17  AIU -CONTRATO CO19000214 GAC </t>
    </r>
    <r>
      <rPr>
        <b/>
        <sz val="11"/>
        <color rgb="FFFF0000"/>
        <rFont val="Arial"/>
        <family val="2"/>
      </rPr>
      <t>(F)y (D)</t>
    </r>
  </si>
  <si>
    <r>
      <rPr>
        <b/>
        <sz val="11"/>
        <color rgb="FF000000"/>
        <rFont val="Arial"/>
        <family val="2"/>
      </rPr>
      <t>2021</t>
    </r>
    <r>
      <rPr>
        <sz val="11"/>
        <color indexed="8"/>
        <rFont val="Arial"/>
        <family val="2"/>
      </rPr>
      <t>-HALLAZGO No. 19 SOPORTES IMPREVISTOSCONTRATO CO19000214 GAC</t>
    </r>
    <r>
      <rPr>
        <b/>
        <sz val="11"/>
        <color rgb="FFFF0000"/>
        <rFont val="Arial"/>
        <family val="2"/>
      </rPr>
      <t>(IP) (D)</t>
    </r>
  </si>
  <si>
    <r>
      <rPr>
        <b/>
        <sz val="11"/>
        <rFont val="Arial"/>
        <family val="2"/>
      </rPr>
      <t>2022</t>
    </r>
    <r>
      <rPr>
        <sz val="11"/>
        <rFont val="Arial"/>
        <family val="2"/>
      </rPr>
      <t>-Hallazgo No. 19 - Caja Menor – Documento soporte “cuenta de cobro” (A</t>
    </r>
    <r>
      <rPr>
        <b/>
        <sz val="11"/>
        <color rgb="FFFF0000"/>
        <rFont val="Arial"/>
        <family val="2"/>
      </rPr>
      <t>)(D)</t>
    </r>
    <r>
      <rPr>
        <sz val="11"/>
        <rFont val="Arial"/>
        <family val="2"/>
      </rPr>
      <t>.
La CGR evidencia debilidades en el proceso de legalización de los gastos efectuados con recursos de caja menor durante la vigencia 2022 teniendo en cuenta que existen soportes denominado “cuenta de cobro”, cuando el proveedor es persona natural y que no está obligado</t>
    </r>
  </si>
  <si>
    <r>
      <rPr>
        <b/>
        <sz val="11"/>
        <rFont val="Arial"/>
        <family val="2"/>
      </rPr>
      <t>2022</t>
    </r>
    <r>
      <rPr>
        <sz val="11"/>
        <rFont val="Arial"/>
        <family val="2"/>
      </rPr>
      <t>-Hallazgo No. 19 - Caja Menor – Documento soporte “cuenta de cobro” (A)</t>
    </r>
    <r>
      <rPr>
        <b/>
        <sz val="11"/>
        <color rgb="FFFF0000"/>
        <rFont val="Arial"/>
        <family val="2"/>
      </rPr>
      <t>(D).</t>
    </r>
    <r>
      <rPr>
        <sz val="11"/>
        <rFont val="Arial"/>
        <family val="2"/>
      </rPr>
      <t xml:space="preserve">
La CGR evidencia debilidades en el proceso de legalización de los gastos efectuados con recursos de caja menor durante la vigencia 2022 teniendo en cuenta que existen soportes denominado “cuenta de cobro”, cuando el proveedor es persona natural y que no está obligado</t>
    </r>
  </si>
  <si>
    <r>
      <rPr>
        <b/>
        <sz val="11"/>
        <rFont val="Arial"/>
        <family val="2"/>
      </rPr>
      <t>2022</t>
    </r>
    <r>
      <rPr>
        <sz val="11"/>
        <rFont val="Arial"/>
        <family val="2"/>
      </rPr>
      <t>-Hallazgo No. 22 - Constitución de una cuenta por pagar - contrato No. CO22000255. (A)</t>
    </r>
    <r>
      <rPr>
        <b/>
        <sz val="11"/>
        <color rgb="FFFF0000"/>
        <rFont val="Arial"/>
        <family val="2"/>
      </rPr>
      <t xml:space="preserve">(D)
</t>
    </r>
    <r>
      <rPr>
        <sz val="11"/>
        <rFont val="Arial"/>
        <family val="2"/>
      </rPr>
      <t xml:space="preserve">
La entidad suscribió el contrato No.CO22000255, con la empresa COMCEL S.A cuyo objeto es: “Diseñar e implementar planes de recuperación y verificación a la estrategia de continuidad de negocio” (la adquisición de un DATA CENTER alterno que se encuentre ubicado geográficamente</t>
    </r>
  </si>
  <si>
    <r>
      <rPr>
        <b/>
        <sz val="11"/>
        <rFont val="Arial"/>
        <family val="2"/>
      </rPr>
      <t>2022</t>
    </r>
    <r>
      <rPr>
        <sz val="11"/>
        <rFont val="Arial"/>
        <family val="2"/>
      </rPr>
      <t>-Hallazgo No. 22 - Constitución de una cuenta por pagar - contrato No. CO22000255. (A)</t>
    </r>
    <r>
      <rPr>
        <b/>
        <sz val="11"/>
        <color rgb="FFFF0000"/>
        <rFont val="Arial"/>
        <family val="2"/>
      </rPr>
      <t>(D)</t>
    </r>
    <r>
      <rPr>
        <sz val="11"/>
        <rFont val="Arial"/>
        <family val="2"/>
      </rPr>
      <t xml:space="preserve">
La entidad suscribió el contrato No.CO22000255, con la empresa COMCEL S.A cuyo objeto es: “Diseñar e implementar planes de recuperación y verificación a la estrategia de continuidad de negocio” (la adquisición de un DATA CENTER alterno que se encuentre ubicado geográficamente</t>
    </r>
  </si>
  <si>
    <r>
      <t xml:space="preserve">
</t>
    </r>
    <r>
      <rPr>
        <b/>
        <sz val="11"/>
        <rFont val="Arial"/>
        <family val="2"/>
      </rPr>
      <t>2022</t>
    </r>
    <r>
      <rPr>
        <sz val="11"/>
        <rFont val="Arial"/>
        <family val="2"/>
      </rPr>
      <t>-Hallazgo No. 23 - Órdenes de compra No. 56742, 56744 y 56741, de 19 de octubre de 2020. (A)</t>
    </r>
    <r>
      <rPr>
        <b/>
        <sz val="11"/>
        <color rgb="FFFF0000"/>
        <rFont val="Arial"/>
        <family val="2"/>
      </rPr>
      <t>(BA)</t>
    </r>
    <r>
      <rPr>
        <sz val="11"/>
        <rFont val="Arial"/>
        <family val="2"/>
      </rPr>
      <t xml:space="preserve">
La entidad el 19 de octubre de 2020, mediante las órdenes de compra No. 56742, 56744 y 56741, por valor de $33.816,630, $11.334.150 y $16.428.000, respectivamente, adquirió 150 almohadas, 32 colchones, 230 toallas de cuerpo, 45 protectores de colchones </t>
    </r>
  </si>
  <si>
    <r>
      <t xml:space="preserve">
</t>
    </r>
    <r>
      <rPr>
        <b/>
        <sz val="11"/>
        <rFont val="Arial"/>
        <family val="2"/>
      </rPr>
      <t>2022</t>
    </r>
    <r>
      <rPr>
        <sz val="11"/>
        <rFont val="Arial"/>
        <family val="2"/>
      </rPr>
      <t>-Hallazgo No. 23 - Órdenes de compra No. 56742, 56744 y 56741, de 19 de octubre de 2020. (A</t>
    </r>
    <r>
      <rPr>
        <b/>
        <sz val="11"/>
        <color rgb="FFFF0000"/>
        <rFont val="Arial"/>
        <family val="2"/>
      </rPr>
      <t>)(BA)</t>
    </r>
    <r>
      <rPr>
        <sz val="11"/>
        <rFont val="Arial"/>
        <family val="2"/>
      </rPr>
      <t xml:space="preserve">
La entidad el 19 de octubre de 2020, mediante las órdenes de compra No. 56742, 56744 y 56741, por valor de $33.816,630, $11.334.150 y $16.428.000, respectivamente, adquirió 150 almohadas, 32 colchones, 230 toallas de cuerpo, 45 protectores de colchones </t>
    </r>
  </si>
  <si>
    <r>
      <rPr>
        <b/>
        <sz val="11"/>
        <rFont val="Arial"/>
        <family val="2"/>
      </rPr>
      <t>2022</t>
    </r>
    <r>
      <rPr>
        <sz val="11"/>
        <rFont val="Arial"/>
        <family val="2"/>
      </rPr>
      <t>-Hallazgo No. 26 - Informes de Supervisión y/o Recibido a Satisfacción (A)</t>
    </r>
    <r>
      <rPr>
        <b/>
        <sz val="11"/>
        <color rgb="FFFF0000"/>
        <rFont val="Arial"/>
        <family val="2"/>
      </rPr>
      <t xml:space="preserve"> (D).</t>
    </r>
    <r>
      <rPr>
        <sz val="11"/>
        <rFont val="Arial"/>
        <family val="2"/>
      </rPr>
      <t xml:space="preserve">
Los contratos que se relacionan a continuación, presentan informes de supervisión o recibidos a satisfacción incompletos, elaborados de manera general y sucintos, en los cuales se relacionan actividades de manera general sin mayor detalle y que no abarcan actividades</t>
    </r>
  </si>
  <si>
    <r>
      <rPr>
        <b/>
        <sz val="11"/>
        <rFont val="Arial"/>
        <family val="2"/>
      </rPr>
      <t>2022</t>
    </r>
    <r>
      <rPr>
        <sz val="11"/>
        <rFont val="Arial"/>
        <family val="2"/>
      </rPr>
      <t>-Hallazgo No. 29 - Pago del IVA contrato de compraventa No. No CO 
22000224 (A)</t>
    </r>
    <r>
      <rPr>
        <b/>
        <sz val="11"/>
        <color rgb="FFFF0000"/>
        <rFont val="Arial"/>
        <family val="2"/>
      </rPr>
      <t xml:space="preserve"> (F) (D).</t>
    </r>
    <r>
      <rPr>
        <sz val="11"/>
        <rFont val="Arial"/>
        <family val="2"/>
      </rPr>
      <t xml:space="preserve">
El día 06 de septiembre de 2022, CASUR suscribe contrato compraventa No CO 22000224, de mínima cuantía, para la adquisición “DOTACIÓN DE UNIFORMES Y CALZADO PARA LOS SERVIDORES PUBLICOS.”23, con un plazo de ejecución hasta el 15 de diciembre de 2022</t>
    </r>
  </si>
  <si>
    <r>
      <rPr>
        <b/>
        <sz val="11"/>
        <rFont val="Arial"/>
        <family val="2"/>
      </rPr>
      <t>2022</t>
    </r>
    <r>
      <rPr>
        <sz val="11"/>
        <rFont val="Arial"/>
        <family val="2"/>
      </rPr>
      <t>-Hallazgo No. 32 - Pago de servicios contrato No. CO21000271 (A)</t>
    </r>
    <r>
      <rPr>
        <b/>
        <sz val="11"/>
        <color rgb="FFFF0000"/>
        <rFont val="Arial"/>
        <family val="2"/>
      </rPr>
      <t xml:space="preserve"> (D)</t>
    </r>
    <r>
      <rPr>
        <sz val="11"/>
        <rFont val="Arial"/>
        <family val="2"/>
      </rPr>
      <t xml:space="preserve">
CASUR suscriben el contrato de prestación de servicios No. CO21000271 el día 15 de diciembre 2021, cuyo objeto consistió en la “ACTUALIZACIÓN Y MEJORAMIENTO DE LA PRESTACIÓN. DE SERVICIOS TECNOLÓGICOS A LOS GRUPOS SOCIALES OBJETIVO DE CASUR NACIONAL.”37. por valor de DOSCIENTOS SESENTA MILLONES DE PESOS</t>
    </r>
  </si>
  <si>
    <r>
      <rPr>
        <b/>
        <sz val="11"/>
        <rFont val="Arial"/>
        <family val="2"/>
      </rPr>
      <t>2022</t>
    </r>
    <r>
      <rPr>
        <sz val="11"/>
        <rFont val="Arial"/>
        <family val="2"/>
      </rPr>
      <t>-Hallazgo No. 32 - Pago de servicios contrato No. CO21000271 (A)</t>
    </r>
    <r>
      <rPr>
        <b/>
        <sz val="11"/>
        <color rgb="FFFF0000"/>
        <rFont val="Arial"/>
        <family val="2"/>
      </rPr>
      <t xml:space="preserve"> (D)
</t>
    </r>
    <r>
      <rPr>
        <sz val="11"/>
        <rFont val="Arial"/>
        <family val="2"/>
      </rPr>
      <t xml:space="preserve">
CASUR suscriben el contrato de prestación de servicios No. CO21000271 el día 15 de diciembre 2021, cuyo objeto consistió en la “ACTUALIZACIÓN Y MEJORAMIENTO DE LA PRESTACIÓN. DE SERVICIOS TECNOLÓGICOS A LOS GRUPOS SOCIALES OBJETIVO DE CASUR NACIONAL.”37. por valor de DOSCIENTOS SESENTA MILLONES DE PESOS</t>
    </r>
  </si>
  <si>
    <r>
      <rPr>
        <b/>
        <sz val="11"/>
        <rFont val="Arial"/>
        <family val="2"/>
      </rPr>
      <t>2022</t>
    </r>
    <r>
      <rPr>
        <sz val="11"/>
        <rFont val="Arial"/>
        <family val="2"/>
      </rPr>
      <t xml:space="preserve">-Hallazgo No. 32 - Pago de servicios contrato No. CO21000271 (A) </t>
    </r>
    <r>
      <rPr>
        <b/>
        <sz val="11"/>
        <color rgb="FFFF0000"/>
        <rFont val="Arial"/>
        <family val="2"/>
      </rPr>
      <t xml:space="preserve">(D)
</t>
    </r>
    <r>
      <rPr>
        <sz val="11"/>
        <rFont val="Arial"/>
        <family val="2"/>
      </rPr>
      <t xml:space="preserve">
CASUR suscriben el contrato de prestación de servicios No. CO21000271 el día 15 de diciembre 2021, cuyo objeto consistió en la “ACTUALIZACIÓN Y MEJORAMIENTO DE LA PRESTACIÓN. DE SERVICIOS TECNOLÓGICOS A LOS GRUPOS SOCIALES OBJETIVO DE CASUR NACIONAL.”37. por valor de DOSCIENTOS SESENTA MILLONES DE PESOS</t>
    </r>
  </si>
  <si>
    <r>
      <rPr>
        <b/>
        <sz val="11"/>
        <rFont val="Arial"/>
        <family val="2"/>
      </rPr>
      <t>2022</t>
    </r>
    <r>
      <rPr>
        <sz val="11"/>
        <rFont val="Arial"/>
        <family val="2"/>
      </rPr>
      <t xml:space="preserve">-Hallazgo No. 36 - Ejecución de obras de reforzamiento estructural y mantenimiento al Centro Vacacional de la Policía de Melgar bajo contrato CO18000237-2018 (A) </t>
    </r>
    <r>
      <rPr>
        <b/>
        <sz val="11"/>
        <color rgb="FFFF0000"/>
        <rFont val="Arial"/>
        <family val="2"/>
      </rPr>
      <t>(IP)</t>
    </r>
    <r>
      <rPr>
        <sz val="11"/>
        <rFont val="Arial"/>
        <family val="2"/>
      </rPr>
      <t xml:space="preserve">
Del análisis del contrato interadministrativo número CO18000237-201862 suscrito Fondo Rotatorio de la Policía y la Caja de Sueldos de Retiro de la Policía Nacional se evidencio contrato No. 118-3-201964 </t>
    </r>
  </si>
  <si>
    <r>
      <rPr>
        <b/>
        <sz val="11"/>
        <rFont val="Arial"/>
        <family val="2"/>
      </rPr>
      <t>2022</t>
    </r>
    <r>
      <rPr>
        <sz val="11"/>
        <rFont val="Arial"/>
        <family val="2"/>
      </rPr>
      <t>-Hallazgo No. 36 - Ejecución de obras de reforzamiento estructural y mantenimiento al Centro Vacacional de la Policía de Melgar bajo contrato CO18000237-2018 (A)</t>
    </r>
    <r>
      <rPr>
        <b/>
        <sz val="11"/>
        <color rgb="FFFF0000"/>
        <rFont val="Arial"/>
        <family val="2"/>
      </rPr>
      <t xml:space="preserve"> (IP)</t>
    </r>
    <r>
      <rPr>
        <sz val="11"/>
        <rFont val="Arial"/>
        <family val="2"/>
      </rPr>
      <t xml:space="preserve">
Del análisis del contrato interadministrativo número CO18000237-201862 suscrito Fondo Rotatorio de la Policía y la Caja de Sueldos de Retiro de la Policía Nacional se evidencio contrato No. 118-3-201965</t>
    </r>
  </si>
  <si>
    <r>
      <rPr>
        <b/>
        <sz val="11"/>
        <rFont val="Arial"/>
        <family val="2"/>
      </rPr>
      <t>2022</t>
    </r>
    <r>
      <rPr>
        <sz val="11"/>
        <rFont val="Arial"/>
        <family val="2"/>
      </rPr>
      <t>-Hallazgo No. 36 - Ejecución de obras de reforzamiento estructural y mantenimiento al Centro Vacacional de la Policía de Melgar bajo contrato CO18000237-2018 (A)</t>
    </r>
    <r>
      <rPr>
        <b/>
        <sz val="11"/>
        <color rgb="FFFF0000"/>
        <rFont val="Arial"/>
        <family val="2"/>
      </rPr>
      <t xml:space="preserve"> (IP)</t>
    </r>
    <r>
      <rPr>
        <sz val="11"/>
        <rFont val="Arial"/>
        <family val="2"/>
      </rPr>
      <t xml:space="preserve">
Del análisis del contrato interadministrativo número CO18000237-201862 suscrito Fondo Rotatorio de la Policía y la Caja de Sueldos de Retiro de la Policía Nacional se evidencio contrato No. 118-3-201966</t>
    </r>
  </si>
  <si>
    <r>
      <rPr>
        <b/>
        <sz val="11"/>
        <rFont val="Arial"/>
        <family val="2"/>
      </rPr>
      <t>2022</t>
    </r>
    <r>
      <rPr>
        <sz val="11"/>
        <rFont val="Arial"/>
        <family val="2"/>
      </rPr>
      <t>-Hallazgo No. 36 - Ejecución de obras de reforzamiento estructural y mantenimiento al Centro Vacacional de la Policía de Melgar bajo contrato CO18000237-2018 (A)</t>
    </r>
    <r>
      <rPr>
        <b/>
        <sz val="11"/>
        <color rgb="FFFF0000"/>
        <rFont val="Arial"/>
        <family val="2"/>
      </rPr>
      <t xml:space="preserve"> (IP)</t>
    </r>
    <r>
      <rPr>
        <sz val="11"/>
        <rFont val="Arial"/>
        <family val="2"/>
      </rPr>
      <t xml:space="preserve">
Del análisis del contrato interadministrativo número CO18000237-201862 suscrito Fondo Rotatorio de la Policía y la Caja de Sueldos de Retiro de la Policía Nacional se evidencio contrato No. 118-3-201967</t>
    </r>
  </si>
  <si>
    <r>
      <rPr>
        <b/>
        <sz val="11"/>
        <rFont val="Arial"/>
        <family val="2"/>
      </rPr>
      <t>2022</t>
    </r>
    <r>
      <rPr>
        <sz val="11"/>
        <rFont val="Arial"/>
        <family val="2"/>
      </rPr>
      <t>-Hallazgo No. 36 - Ejecución de obras de reforzamiento estructural y mantenimiento al Centro Vacacional de la Policía de Melgar bajo contrato CO18000237-2018 (A)</t>
    </r>
    <r>
      <rPr>
        <b/>
        <sz val="11"/>
        <color rgb="FFFF0000"/>
        <rFont val="Arial"/>
        <family val="2"/>
      </rPr>
      <t xml:space="preserve"> (IP)</t>
    </r>
    <r>
      <rPr>
        <sz val="11"/>
        <rFont val="Arial"/>
        <family val="2"/>
      </rPr>
      <t xml:space="preserve">
Del análisis del contrato interadministrativo número CO18000237-201862 suscrito Fondo Rotatorio de la Policía y la Caja de Sueldos de Retiro de la Policía Nacional se evidencio contrato No. 118-3-201968</t>
    </r>
  </si>
  <si>
    <r>
      <rPr>
        <b/>
        <sz val="11"/>
        <rFont val="Arial"/>
        <family val="2"/>
      </rPr>
      <t>2022</t>
    </r>
    <r>
      <rPr>
        <sz val="11"/>
        <rFont val="Arial"/>
        <family val="2"/>
      </rPr>
      <t xml:space="preserve">-Hallazgo No. 36 - Ejecución de obras de reforzamiento estructural y mantenimiento al Centro Vacacional de la Policía de Melgar bajo contrato CO18000237-2018 (A) </t>
    </r>
    <r>
      <rPr>
        <b/>
        <sz val="11"/>
        <color rgb="FFFF0000"/>
        <rFont val="Arial"/>
        <family val="2"/>
      </rPr>
      <t>(IP)</t>
    </r>
    <r>
      <rPr>
        <sz val="11"/>
        <rFont val="Arial"/>
        <family val="2"/>
      </rPr>
      <t xml:space="preserve">
Del análisis del contrato interadministrativo número CO18000237-201862 suscrito Fondo Rotatorio de la Policía y la Caja de Sueldos de Retiro de la Policía Nacional se evidencio contrato No. 118-3-201969</t>
    </r>
  </si>
  <si>
    <r>
      <rPr>
        <b/>
        <sz val="11"/>
        <rFont val="Arial"/>
        <family val="2"/>
      </rPr>
      <t>2022</t>
    </r>
    <r>
      <rPr>
        <sz val="11"/>
        <rFont val="Arial"/>
        <family val="2"/>
      </rPr>
      <t>-Hallazgo No. 37 - Mantenimiento preventivo y correctivo del Centro Vacacional Melgar bajo el contrato número CO2200244 (A)</t>
    </r>
    <r>
      <rPr>
        <b/>
        <sz val="11"/>
        <color rgb="FFFF0000"/>
        <rFont val="Arial"/>
        <family val="2"/>
      </rPr>
      <t xml:space="preserve"> (IP).</t>
    </r>
    <r>
      <rPr>
        <sz val="11"/>
        <rFont val="Arial"/>
        <family val="2"/>
      </rPr>
      <t xml:space="preserve">
Como resultado del análisis a los contratos que corresponden a mantenimientos preventivos y correctivo a los inmuebles propiedad de CASUR, se suscribió el 17 de noviembre de 2022 el contrato CO2200244</t>
    </r>
  </si>
  <si>
    <r>
      <rPr>
        <b/>
        <sz val="11"/>
        <rFont val="Arial"/>
        <family val="2"/>
      </rPr>
      <t>2022</t>
    </r>
    <r>
      <rPr>
        <sz val="11"/>
        <rFont val="Arial"/>
        <family val="2"/>
      </rPr>
      <t>-Hallazgo No. 37 - Mantenimiento preventivo y correctivo del Centro Vacacional Melgar bajo el contrato número CO2200244 (A)</t>
    </r>
    <r>
      <rPr>
        <b/>
        <sz val="11"/>
        <color rgb="FFFF0000"/>
        <rFont val="Arial"/>
        <family val="2"/>
      </rPr>
      <t xml:space="preserve"> (IP).</t>
    </r>
    <r>
      <rPr>
        <sz val="11"/>
        <rFont val="Arial"/>
        <family val="2"/>
      </rPr>
      <t xml:space="preserve">
Como resultado del análisis a los contratos que corresponden a mantenimientos preventivos y correctivo a los inmuebles propiedad de CASUR, se suscribió el 17 de noviembre de 2022 el contrato CO2200245</t>
    </r>
  </si>
  <si>
    <r>
      <rPr>
        <b/>
        <sz val="11"/>
        <rFont val="Arial"/>
        <family val="2"/>
      </rPr>
      <t>2022-</t>
    </r>
    <r>
      <rPr>
        <sz val="11"/>
        <rFont val="Arial"/>
        <family val="2"/>
      </rPr>
      <t xml:space="preserve">Hallazgo No. 37 - Mantenimiento preventivo y correctivo del Centro Vacacional Melgar bajo el contrato número CO2200244 (A) </t>
    </r>
    <r>
      <rPr>
        <b/>
        <sz val="11"/>
        <color rgb="FFFF0000"/>
        <rFont val="Arial"/>
        <family val="2"/>
      </rPr>
      <t>(IP).</t>
    </r>
    <r>
      <rPr>
        <sz val="11"/>
        <rFont val="Arial"/>
        <family val="2"/>
      </rPr>
      <t xml:space="preserve">
Como resultado del análisis a los contratos que corresponden a mantenimientos preventivos y correctivo a los inmuebles propiedad de CASUR, se suscribió el 17 de noviembre de 2022 el contrato CO2200246</t>
    </r>
  </si>
  <si>
    <r>
      <rPr>
        <b/>
        <sz val="11"/>
        <rFont val="Arial"/>
        <family val="2"/>
      </rPr>
      <t>2022</t>
    </r>
    <r>
      <rPr>
        <sz val="11"/>
        <rFont val="Arial"/>
        <family val="2"/>
      </rPr>
      <t>-Hallazgo No. 37 - Mantenimiento preventivo y correctivo del Centro Vacacional Melgar bajo el contrato número CO2200244 (A)</t>
    </r>
    <r>
      <rPr>
        <b/>
        <sz val="11"/>
        <color rgb="FFFF0000"/>
        <rFont val="Arial"/>
        <family val="2"/>
      </rPr>
      <t xml:space="preserve"> (IP).</t>
    </r>
    <r>
      <rPr>
        <sz val="11"/>
        <rFont val="Arial"/>
        <family val="2"/>
      </rPr>
      <t xml:space="preserve">
Como resultado del análisis a los contratos que corresponden a mantenimientos preventivos y correctivo a los inmuebles propiedad de CASUR, se suscribió el 17 de noviembre de 2022 el contrato CO2200247</t>
    </r>
  </si>
  <si>
    <r>
      <rPr>
        <b/>
        <sz val="11"/>
        <rFont val="Arial"/>
        <family val="2"/>
      </rPr>
      <t>2022</t>
    </r>
    <r>
      <rPr>
        <sz val="11"/>
        <rFont val="Arial"/>
        <family val="2"/>
      </rPr>
      <t>-Hallazgo No. 37 - Mantenimiento preventivo y correctivo del Centro Vacacional Melgar bajo el contrato número CO2200244 (A)</t>
    </r>
    <r>
      <rPr>
        <b/>
        <sz val="11"/>
        <color rgb="FFFF0000"/>
        <rFont val="Arial"/>
        <family val="2"/>
      </rPr>
      <t xml:space="preserve"> (IP).</t>
    </r>
    <r>
      <rPr>
        <sz val="11"/>
        <rFont val="Arial"/>
        <family val="2"/>
      </rPr>
      <t xml:space="preserve">
Como resultado del análisis a los contratos que corresponden a mantenimientos preventivos y correctivo a los inmuebles propiedad de CASUR, se suscribió el 17 de noviembre de 2022 el contrato CO2200248</t>
    </r>
  </si>
  <si>
    <r>
      <rPr>
        <b/>
        <sz val="11"/>
        <rFont val="Arial"/>
        <family val="2"/>
      </rPr>
      <t>2022</t>
    </r>
    <r>
      <rPr>
        <sz val="11"/>
        <rFont val="Arial"/>
        <family val="2"/>
      </rPr>
      <t>-Hallazgo No. 37 - Mantenimiento preventivo y correctivo del Centro Vacacional Melgar bajo el contrato número CO2200244 (A)</t>
    </r>
    <r>
      <rPr>
        <b/>
        <sz val="11"/>
        <color rgb="FFFF0000"/>
        <rFont val="Arial"/>
        <family val="2"/>
      </rPr>
      <t xml:space="preserve"> (IP).</t>
    </r>
    <r>
      <rPr>
        <sz val="11"/>
        <rFont val="Arial"/>
        <family val="2"/>
      </rPr>
      <t xml:space="preserve">
Como resultado del análisis a los contratos que corresponden a mantenimientos preventivos y correctivo a los inmuebles propiedad de CASUR, se suscribió el 17 de noviembre de 2022 el contrato CO2200249</t>
    </r>
  </si>
  <si>
    <r>
      <rPr>
        <b/>
        <sz val="11"/>
        <rFont val="Arial"/>
        <family val="2"/>
      </rPr>
      <t>2022</t>
    </r>
    <r>
      <rPr>
        <sz val="11"/>
        <rFont val="Arial"/>
        <family val="2"/>
      </rPr>
      <t>-Hallazgo No. 38 - Estudios y diseños del contrato CO19000214, centro recreacional de Melgar (A)</t>
    </r>
    <r>
      <rPr>
        <b/>
        <sz val="11"/>
        <color rgb="FFFF0000"/>
        <rFont val="Arial"/>
        <family val="2"/>
      </rPr>
      <t xml:space="preserve"> (IP).</t>
    </r>
    <r>
      <rPr>
        <sz val="11"/>
        <rFont val="Arial"/>
        <family val="2"/>
      </rPr>
      <t xml:space="preserve">
La Caja de Sueldo de Retirados de la Policía Nacional – CASUR, celebró contrato interadministrativo No. 232 de 201774 de fecha 26 de octubre de 2017, con la Empresa Inmobiliaria y de Servicios Logísticos de Cundinamarca Realizar el levantamiento topográfico. </t>
    </r>
  </si>
  <si>
    <r>
      <rPr>
        <b/>
        <sz val="11"/>
        <rFont val="Arial"/>
        <family val="2"/>
      </rPr>
      <t>2022</t>
    </r>
    <r>
      <rPr>
        <sz val="11"/>
        <rFont val="Arial"/>
        <family val="2"/>
      </rPr>
      <t>-Hallazgo No. 38 - Estudios y diseños del contrato CO19000214, centro recreacional de Melgar (A)</t>
    </r>
    <r>
      <rPr>
        <b/>
        <sz val="11"/>
        <color rgb="FFFF0000"/>
        <rFont val="Arial"/>
        <family val="2"/>
      </rPr>
      <t xml:space="preserve"> (IP)</t>
    </r>
    <r>
      <rPr>
        <sz val="11"/>
        <rFont val="Arial"/>
        <family val="2"/>
      </rPr>
      <t xml:space="preserve">.
La Caja de Sueldo de Retirados de la Policía Nacional – CASUR, celebró contrato interadministrativo No. 232 de 201774 de fecha 26 de octubre de 2017, con la Empresa Inmobiliaria y de Servicios Logísticos de Cundinamarca Realizar el levantamiento topográfico. </t>
    </r>
  </si>
  <si>
    <r>
      <rPr>
        <b/>
        <sz val="11"/>
        <rFont val="Arial"/>
        <family val="2"/>
      </rPr>
      <t>2022</t>
    </r>
    <r>
      <rPr>
        <sz val="11"/>
        <rFont val="Arial"/>
        <family val="2"/>
      </rPr>
      <t>-Hallazgo No. 38 - Estudios y diseños del contrato CO19000214, centro recreacional de Melgar (A)</t>
    </r>
    <r>
      <rPr>
        <b/>
        <sz val="11"/>
        <color rgb="FFFF0000"/>
        <rFont val="Arial"/>
        <family val="2"/>
      </rPr>
      <t xml:space="preserve"> (IP).
</t>
    </r>
    <r>
      <rPr>
        <sz val="11"/>
        <rFont val="Arial"/>
        <family val="2"/>
      </rPr>
      <t xml:space="preserve">
La Caja de Sueldo de Retirados de la Policía Nacional – CASUR, celebró contrato interadministrativo No. 232 de 201774 de fecha 26 de octubre de 2017, con la Empresa Inmobiliaria y de Servicios Logísticos de Cundinamarca Realizar el levantamiento topográfico. </t>
    </r>
  </si>
  <si>
    <r>
      <rPr>
        <b/>
        <sz val="11"/>
        <rFont val="Arial"/>
        <family val="2"/>
      </rPr>
      <t>2022</t>
    </r>
    <r>
      <rPr>
        <sz val="11"/>
        <rFont val="Arial"/>
        <family val="2"/>
      </rPr>
      <t xml:space="preserve">-Hallazgo No. 38 - Estudios y diseños del contrato CO19000214, centro recreacional de Melgar (A) </t>
    </r>
    <r>
      <rPr>
        <b/>
        <sz val="11"/>
        <color rgb="FFFF0000"/>
        <rFont val="Arial"/>
        <family val="2"/>
      </rPr>
      <t>(IP).</t>
    </r>
    <r>
      <rPr>
        <sz val="11"/>
        <rFont val="Arial"/>
        <family val="2"/>
      </rPr>
      <t xml:space="preserve">
La Caja de Sueldo de Retirados de la Policía Nacional – CASUR, celebró contrato interadministrativo No. 232 de 201774 de fecha 26 de octubre de 2017, con la Empresa Inmobiliaria y de Servicios Logísticos de Cundinamarca Realizar el levantamiento topográfico. </t>
    </r>
  </si>
  <si>
    <r>
      <rPr>
        <b/>
        <sz val="11"/>
        <color rgb="FF000000"/>
        <rFont val="Arial"/>
        <family val="2"/>
      </rPr>
      <t>2022-Hallazgo No. 6 Audit Cumplimi</t>
    </r>
    <r>
      <rPr>
        <sz val="11"/>
        <color indexed="8"/>
        <rFont val="Arial"/>
        <family val="2"/>
      </rPr>
      <t xml:space="preserve"> Reconocimiento y Pago simultaneode Asignación de Retiro y Pensiónde Invalidez. </t>
    </r>
    <r>
      <rPr>
        <b/>
        <sz val="11"/>
        <color rgb="FFFF0000"/>
        <rFont val="Arial"/>
        <family val="2"/>
      </rPr>
      <t>(D) (F)</t>
    </r>
    <r>
      <rPr>
        <sz val="11"/>
        <color indexed="8"/>
        <rFont val="Arial"/>
        <family val="2"/>
      </rPr>
      <t>. El presente2022-Hallazgo se relaciona con laprohibición de recibir dobleasignación del tesoro público.Casosde doble asignación CASURCasosNo 3, 4 ,5 y 6</t>
    </r>
  </si>
  <si>
    <r>
      <rPr>
        <b/>
        <sz val="11"/>
        <color rgb="FF000000"/>
        <rFont val="Arial"/>
        <family val="2"/>
      </rPr>
      <t>2021</t>
    </r>
    <r>
      <rPr>
        <sz val="11"/>
        <color indexed="8"/>
        <rFont val="Arial"/>
        <family val="2"/>
      </rPr>
      <t xml:space="preserve">-HALLAZGO No. 13. CONTRATO CO20000227-GACDEL 06 DE NOVIEMBRE DE 2020CV APULO </t>
    </r>
    <r>
      <rPr>
        <b/>
        <sz val="11"/>
        <color rgb="FFFF0000"/>
        <rFont val="Arial"/>
        <family val="2"/>
      </rPr>
      <t>(D) Y (F)</t>
    </r>
  </si>
  <si>
    <t>Mediante ID 863091, se dan instrucciones para realizar la solicitud mensualmente y la entrega de elementos</t>
  </si>
  <si>
    <t>Mediante ID 863091, se dan instrucciones para realizar la solicitud mensualmente y la entrega de elmentos</t>
  </si>
  <si>
    <r>
      <rPr>
        <b/>
        <sz val="11"/>
        <color rgb="FF000000"/>
        <rFont val="Arial"/>
        <family val="2"/>
      </rPr>
      <t>2021</t>
    </r>
    <r>
      <rPr>
        <sz val="11"/>
        <color indexed="8"/>
        <rFont val="Arial"/>
        <family val="2"/>
      </rPr>
      <t>-HALLAZGO 2: DEVOLUCION DEDINEROS POR RECONOCIMIENTO DE ASIGNACION MENSUAL DERETIR  Debilidadespresentadas en el seguimiento delreconocimiento y pago deSubdirector de PrestacionesSociales, como es la asignaciónmensual de retiro por falta degestión de la entidad ante la entidadbancaria para la devolución deconsignaciones realiz</t>
    </r>
  </si>
  <si>
    <t>Teniendo en cuenta el hallazgo presentado en la auditoria, el grupo de cuentas y cartera solicito apoyo al grupo de contabilidad para reversar los registros en siif y posteriormente grabarlos en la cuenta contable correcta y en jd edwars, labor que se realizó inicialmente con corte al 31 de diciembre de 2023. se anexan archivos en excel</t>
  </si>
  <si>
    <t>Para esta acción, inicialmente se presentó propuesta mediante oficio Número 162 de 2023 al señor brigadier  general Nelson Ramírez Suárez y posteriormente se solicito mediante memorando GIF 001 de 2024, el replanteamiento propuesta de reubicación de archivos.
Anexo oficios.</t>
  </si>
  <si>
    <t>Se adjunta certificación de capacitación cuentadante  Alexander Barón Hernández sobre normas internacionales de contabilidad para el sector público y actualización tributaria</t>
  </si>
  <si>
    <t>Se  solicito mediante memorando GIF 002 de 2024, el arreglo de instalaciones eléctricas de los depósitos de archivo.
Anexo memorando.</t>
  </si>
  <si>
    <t>se envian los memorandos mediante los que se solicita realizar la conciliacion con el grupo de contabilidad a traves de correo electronico de los meses de diciembre 2023 hasta marzo 2024</t>
  </si>
  <si>
    <t xml:space="preserve">Se realizó la solicitud al grupo de informática para el acompañamiento permanente para el aplicativo JD .EDWAR.
 </t>
  </si>
  <si>
    <t>Mediante memorando número 840412 del 19 de octubre de 2023 y una vez terminada la visita por parte de la auditora líder de la Contraloría General de la República, se informó a la Subdirección Administrativa, cada una de las observaciones dejadas por la funcionaria, con el fin de gestionar la solución de las recomendaciones.</t>
  </si>
  <si>
    <t>Mediante correo electrónico se solicitó al Grupo de Informática, los avances con respecto al servicio de conectividad a Internet, por lo cual, ya se encuentran  en coordinación con el proveedor  realizando ajustes de configuración.</t>
  </si>
  <si>
    <t xml:space="preserve">Se realizó la notificación a los responsables de cada proyecto con su respectivo cronograma de la vigencia 2024.
 </t>
  </si>
  <si>
    <t>Tarea revisada por OCI sin observaciones, continúa trámite para aprobación final por OAP</t>
  </si>
  <si>
    <t xml:space="preserve">se presenta el contrato CO24000172 celebrado con la señora Sandra Restrepo Ramírez representante legal de Andes Servicio de Certificación Digital S.A, respecto a la Adquisición de la renovación del certificado digital de seguridad del portal web de Casur, dando a conocer en documento aparte con numeración de página 30 el ajuste ya efectuado a la plantilla de evaluación fortaleciendo así; las competencias del personal que se desempeña como evaluador.
 </t>
  </si>
  <si>
    <t xml:space="preserve">En cumplimiento a la tarea establecida se sube al aplicativo Suite Visión Empresarial, anexos en PDF soporte en los cuales se radico queja ante la Superintendencia Financiera.  </t>
  </si>
  <si>
    <t>Mediante ID 851631 DEL 23/01/2024, la Subdirección Administrativa y Financiera (E) informa que en el Plan Anual de Adquisiciones 2024, autgorizado por la alta Dirección, fue asignada la suma de $120.000.000.00 para atender los "Avalúos a los inmuebles propiedad de CASUR", se adjunta ID 851631/230124</t>
  </si>
  <si>
    <t>Se emitio el intructivo # GAS 0002 DEL 29  de abril del 2024</t>
  </si>
  <si>
    <t xml:space="preserve">Mediante correo electronico de fecha 30/04/2024 se socializo el instructivo 0002 del 29/04/2024
 </t>
  </si>
  <si>
    <r>
      <rPr>
        <b/>
        <sz val="11"/>
        <color rgb="FF000000"/>
        <rFont val="Arial"/>
        <family val="2"/>
      </rPr>
      <t>2021</t>
    </r>
    <r>
      <rPr>
        <sz val="11"/>
        <color indexed="8"/>
        <rFont val="Arial"/>
        <family val="2"/>
      </rPr>
      <t>-HALLAZGO 1  :CONSISTENCIAS BASE DEDATOS ÚLTIMO BENEFICIARIOFALLECIDO Falta de monitoreo,seguimiento y controles efectivos ala información registrada en elsistema SINPRES por parte de losgrupos a cargo del proceso misionaly de su correspondiente depuraciónal revisar la información concerniente a los Beneficiarios conel 100%</t>
    </r>
  </si>
  <si>
    <t>Se realizó solicitud capacitación a la Contraloría General de la República. anexo acta de reunión con funcionaria CGR. correo informando visita de la CGR y listado asistencia reunión.</t>
  </si>
  <si>
    <t>Se realizó mesa de trabajo con Revisoría Fiscal, con el fin de Socializar hallazgo de Contraloría General de la República.</t>
  </si>
  <si>
    <t xml:space="preserve">Envío diagnóstico   de la Unidad 3 Lote Calle 33,  que incluye explotación, canon fijo y variable, licencias de construcción,  adecuaciones y plazos entre otros. </t>
  </si>
  <si>
    <t>Adjunta las evidencias relacionadas con la capacitación trimestral a supervisores, al personal profesional de la entidad (planta y contratistas)  con el fin de tratar temas relacionados con lineamientos que se deben tener en cuenta para evaluar ofertas económicas y aspectos que se deben tener en cuenta para solucionar las fallas presentadas en la supervisión de contratos.</t>
  </si>
  <si>
    <t>En cumplimiento a la tarea establecida en el aplicativo Suite Visión Empresarial, se sube documento en PDF; acta No 15 del 16-05-2024, Link de la invitación realizada por la Agencia de la Defensa Jurídica ANDJE donde se trata el tema de la calificación del riesgo y la provisión contable, socializada y firmada por los colaboradores contratistas y de planta del Grupo de Negocios Judiciales y Oficina Jurídica.</t>
  </si>
  <si>
    <t>Se realizo cruce de los reportes del SINFAD del 2016 y 2022, en donde se identificaron 398 terceos que posteriormente se cruzaron con el auxiliar contable de SIIF Nación de 2022, para mayor proveer se adjunta Excel y oficio de la gestion realizada a esta actividad.</t>
  </si>
  <si>
    <t>se adjunta la nueva versión del formato PGC-FR-007 Instrumento evaluación proveedores prestación de servicios V4, el cual es un nuevo mecanismo de evaluación a la ejecución contractual, que será aplicado para las cuentas de cobro, como insumo documental ante el Grupo de Adquisiciones y Contratos.</t>
  </si>
  <si>
    <t>remite informe de limpieza técnica a los planos que se encuentran en el Archivo Central de la entidad , donde se identifica el proceso de el arreglo y mejoras para garantizar la conservación de los mismos.</t>
  </si>
  <si>
    <t>Se realizó la notificación a los responsables de cada proyecto con su respectivo cronograma de la vigencia 2024.</t>
  </si>
  <si>
    <t>Se realiza socialización del proceso de cobro y liquidación de incapacidades cuando entra la Eps en proceso liquidatorio.</t>
  </si>
  <si>
    <t>se presentó propuesta mediante oficio Número 162 de 2023 al señor brigadier  general Nelson Ramírez Suárez y posteriormente se solicito mediante memorando GIF 001 de 2024, el replanteamiento propuesta de reubicación de archivos.
Anexo oficios.</t>
  </si>
  <si>
    <t xml:space="preserve"> se adjunta en pdf actas de capacitación a los apoderados judiciales de la Entidad.</t>
  </si>
  <si>
    <t>adjunta documento procedente el Grupo Mantenimiento ahora Grupo Gestión Logística en respuesta, con la programación de la contratación de mantenimiento mayor alineada con el plan de Adquisiciones.</t>
  </si>
  <si>
    <t>adjunta  las evidencias  relacionadas con la tarea de Seguimiento a la ejecución de los contratos buscando detectar oportunidades de mejora y a tiempo poder orientar su correcta supervisión, para lo cual se elaboró el correspondiente documento que fue dirigido al personal de supervisores de la entidad, dando a conocer diferentes aspectos sobre la evidencia en mención.</t>
  </si>
  <si>
    <t xml:space="preserve">adjunta las evidencias relacionadas con la tarea de Cierre de expedientes contractuales, para lo cual se elaboró el correspondiente documento que fue dirigido al personal de supervisores de la entidad, dando a conocer diferentes aspectos sobre la evidencia en mención. </t>
  </si>
  <si>
    <t>adjunta  las evidencias  relacionadas con la tarea de Generar alertas de control y seguimiento de liquidación de contratos, para lo cual se elaboró el correspondiente documento que fue dirigido al personal de supervisores de la entidad, dando a conocer diferentes aspectos sobre la evidencia en mención</t>
  </si>
  <si>
    <t>documento PDF Guía para el Cálculo de la Provisión Contable de la Litigiosidad de la Entidad.</t>
  </si>
  <si>
    <t xml:space="preserve">se sube documento PDF, INSTRUCTIVO LINEAMIENTOS CONCEPTUALES F9 y el acta No 18 donde se evidencia la socialización a los colaboradores contratistas y de planta 
 </t>
  </si>
  <si>
    <t>Se realizó la Directiva 0011 "Lineamientos y plazos establecidos para la estructuración del Plan anual de adquisiciones".</t>
  </si>
  <si>
    <t>No. De Hallazgos</t>
  </si>
  <si>
    <t>No. De acciones correctivas</t>
  </si>
  <si>
    <t>Avance Real</t>
  </si>
  <si>
    <t>Vigencia y tipo de auditoría</t>
  </si>
  <si>
    <t>2016 
Auditoría Financiera</t>
  </si>
  <si>
    <t>2017 
Auditoría Financiera</t>
  </si>
  <si>
    <t>2020
Auditoría Financiera</t>
  </si>
  <si>
    <t>2021 
Auditoría Financiera</t>
  </si>
  <si>
    <t>2022 
Auditoría Financiera</t>
  </si>
  <si>
    <t>Total de actividades planificadas</t>
  </si>
  <si>
    <t>Adjunta informe de la revisión, seguimiento y control de los registros. Depuración de cifras y datos y contenidos en los estados financieros. El módulo de ejecutivos en el aplicativo JD EDWARDS está a cargo del grupo Cartera y Créditos y a la fecha está sin implementar. Se adjuntan registros en SIIF</t>
  </si>
  <si>
    <r>
      <rPr>
        <b/>
        <sz val="11"/>
        <rFont val="Arial"/>
        <family val="2"/>
      </rPr>
      <t>Soluci</t>
    </r>
    <r>
      <rPr>
        <sz val="11"/>
        <rFont val="Arial"/>
        <family val="2"/>
      </rPr>
      <t>onar las fallas presentadas en la supervisiòn de cada contrato</t>
    </r>
  </si>
  <si>
    <t>Se solicitó certificado de pago de impuesto unificado a la Secretaría de Hacienda del Distrito, del inmueble identificado con nomenclatura urbana CALLE 33 6B-95 de la ciudad de Bogotá, CHIP AAA0088BYZE, MATRÍCULA INMOBILIARIA 050C00405285, el cual ha sido expedido por la citada entidad y se anexa.</t>
  </si>
  <si>
    <t>2022
Auditoría de Cumplimiento</t>
  </si>
  <si>
    <t>Dando cumplimiento a la tarea en la Suite Visión, se sube memorando ID 894438, cumplimiento PERIODICIDAD PROCESOS EJECUTIVOS</t>
  </si>
  <si>
    <t>Dando cumplimiento a la tarea en la Suite Visión, se sube memorando INFORME QUEJA SUPERINTENDENCIA FINANCIERA GESTION EMBARGOS Y RECURSOS CONGELADOS, dando cumplimiento a la actividad plan de mejoramiento CGR 2016 - 2023</t>
  </si>
  <si>
    <t>En cumplimiento a la tarea establecida se sube al aplicativo Suite Visión Empresarial, documento PDF Guía para el calculo de la provisión contable de la litigiosidad de la Entidad. Proceso Gestión Jurídica</t>
  </si>
  <si>
    <t xml:space="preserve">se adjunta registro documental de socialización. </t>
  </si>
  <si>
    <t xml:space="preserve">Dando cumplimiento, adjunto registros documentales  de propuesta, allegados por el Comité Contrato 60. 
 </t>
  </si>
  <si>
    <t>Se realizó la actualización de los procedimientos gestión de proyectos de inversión, procedimiento para elaborar acuerdos de modificaciones presupuestales, procedimiento para formulación, ejecución y seguimiento al plan anual de adquisiciones, procedimiento modificaciones presupuestales. se anexan en conceptos asociados.</t>
  </si>
  <si>
    <t>Se realizó socialización de los procedimientos Socializar los los procedimientos Gestión de proyectos de inversión, Procedimiento para elaborar acuerdos de modificaciones presupuestales y solicitar vigencias futuras, Procedimiento formulación, ejecución y seguimiento al Plan anual de adquisiciones, Procedimiento modificaciones presupuestales, mediante correo institucional.</t>
  </si>
  <si>
    <t>Se realizó la actualización de los procedimientos gestión de proyectos de inversión, procedimiento para elaborar acuerdos de modificaciones presupuestales,Procedimiento formulación, ejecución y seguimiento al Plan anual de adquisiciones, Procedimiento modificaciones presupuestales. anexo documentos en conceptos asociados.</t>
  </si>
  <si>
    <t xml:space="preserve">Se realizó socialización de los procedimientos Socializar los los procedimientos Gestión de proyectos de inversión, Procedimiento para elaborar acuerdos de modificaciones presupuestales y solicitar vigencias futuras, Procedimiento formulación, ejecución y seguimiento al Plan anual de adquisiciones, Procedimiento modificaciones presupuestales, mediante correo institucional.
 </t>
  </si>
  <si>
    <t xml:space="preserve">Se realizó la actualización de los procedimientos gestión de proyectos de inversión, procedimiento para elaborar acuerdos de modificaciones presupuestales, procedimiento para formulación, ejecución y seguimiento al plan anual de adquisiciones, procedimiento modificaciones presupuestales. se anexan en conceptos asociados.
 </t>
  </si>
  <si>
    <t>HALLAZGO</t>
  </si>
  <si>
    <r>
      <t xml:space="preserve">Realizar sesiones de trabajo para la actualizacion de la data </t>
    </r>
    <r>
      <rPr>
        <b/>
        <sz val="11"/>
        <color theme="0"/>
        <rFont val="Arial"/>
        <family val="2"/>
      </rPr>
      <t>SDP</t>
    </r>
  </si>
  <si>
    <r>
      <t xml:space="preserve">Realizar reunion mensual de seguimiento al Plan Anual de Adquisicioines </t>
    </r>
    <r>
      <rPr>
        <b/>
        <sz val="11"/>
        <color theme="0"/>
        <rFont val="Arial"/>
        <family val="2"/>
      </rPr>
      <t>OAP</t>
    </r>
  </si>
  <si>
    <t>archivo adjunto la socialización del acta No 39  de 01-10-2024, la cual contiene la SOCIALIZACION DE LA GUIA PROCESOS EJECUTIVOS, EMBARGOS Y USO RESTINGIDO EN MATERIA CONTENCIOSO ADMINISTRATIVA</t>
  </si>
  <si>
    <r>
      <t xml:space="preserve">Efectuar de manera TRISMESTRAL memorando dirigido a las EPS recordando el pago y reconocimiento de incapacidades pendientes. </t>
    </r>
    <r>
      <rPr>
        <b/>
        <sz val="11"/>
        <color theme="0"/>
        <rFont val="Arial"/>
        <family val="2"/>
      </rPr>
      <t>GTH</t>
    </r>
  </si>
  <si>
    <r>
      <t xml:space="preserve">Solicitar TRIMESTRALMENTE a las EPS el consolidado de pagos con fechas exactas de pago a la entidad </t>
    </r>
    <r>
      <rPr>
        <b/>
        <sz val="11"/>
        <color theme="0"/>
        <rFont val="Arial"/>
        <family val="2"/>
      </rPr>
      <t>GTH</t>
    </r>
  </si>
  <si>
    <r>
      <t xml:space="preserve">Socializar a los responsables del diligenciamiento  de los formularios del SIRECI de la informacion solicitada por la CGR
</t>
    </r>
    <r>
      <rPr>
        <sz val="11"/>
        <color theme="0"/>
        <rFont val="Arial"/>
        <family val="2"/>
      </rPr>
      <t>OAP</t>
    </r>
  </si>
  <si>
    <r>
      <t xml:space="preserve">Segùn concepto emitio solicitar a la Secretaria de Hacienda Distrital correcciòn de los titulares </t>
    </r>
    <r>
      <rPr>
        <b/>
        <sz val="11"/>
        <color theme="0"/>
        <rFont val="Arial"/>
        <family val="2"/>
      </rPr>
      <t>GIM</t>
    </r>
  </si>
  <si>
    <r>
      <t xml:space="preserve">Seguimiento de los apoderados judiciales mensualmente con la cuenta de cobro de honorarios. </t>
    </r>
    <r>
      <rPr>
        <b/>
        <sz val="11"/>
        <color theme="0"/>
        <rFont val="Arial"/>
        <family val="2"/>
      </rPr>
      <t>OAJ</t>
    </r>
  </si>
  <si>
    <r>
      <t xml:space="preserve">Enviar soportes de pago del cumplimiento de las órdenes judiciales en los procesos de Nulidades y Restablecimiento y Ejecutivo. </t>
    </r>
    <r>
      <rPr>
        <b/>
        <sz val="11"/>
        <color theme="0"/>
        <rFont val="Arial"/>
        <family val="2"/>
      </rPr>
      <t>OAJ</t>
    </r>
  </si>
  <si>
    <r>
      <t xml:space="preserve">Aplicar el Acuerdo de Servicios No. 175 del 30 de noviembre de 2022, celebrado entre la Superintendencia de Notariado y Registro y la Caja de Sueldos de Retiro de la Policía Nacional, para establecer la información de los bienes inmuebles potenciales a embargar dentro procesos coactivos. </t>
    </r>
    <r>
      <rPr>
        <b/>
        <sz val="11"/>
        <color theme="0"/>
        <rFont val="Arial"/>
        <family val="2"/>
      </rPr>
      <t>OAJ</t>
    </r>
  </si>
  <si>
    <r>
      <t xml:space="preserve">Presentar informe de seguimiento trimestral del manejo de caja Menor a la subdirección financiera. </t>
    </r>
    <r>
      <rPr>
        <b/>
        <sz val="11"/>
        <color theme="0"/>
        <rFont val="Arial"/>
        <family val="2"/>
      </rPr>
      <t>SDA</t>
    </r>
  </si>
  <si>
    <r>
      <t xml:space="preserve">Elaborar instructivo emitiendo directrices para cosntitucion de reservas conforme a la normtividad legal vigente en el tema </t>
    </r>
    <r>
      <rPr>
        <b/>
        <sz val="11"/>
        <color theme="0"/>
        <rFont val="Arial"/>
        <family val="2"/>
      </rPr>
      <t>OAP</t>
    </r>
  </si>
  <si>
    <r>
      <t xml:space="preserve">Realizar la entrega de los elementos de dotación y consumo </t>
    </r>
    <r>
      <rPr>
        <b/>
        <sz val="11"/>
        <color theme="0"/>
        <rFont val="Arial"/>
        <family val="2"/>
      </rPr>
      <t>Grupo de almacén</t>
    </r>
  </si>
  <si>
    <r>
      <t xml:space="preserve">Realizar la entrega de los elementos de dotación y consumo. </t>
    </r>
    <r>
      <rPr>
        <b/>
        <sz val="11"/>
        <color theme="0"/>
        <rFont val="Arial"/>
        <family val="2"/>
      </rPr>
      <t>Grupo de almacén</t>
    </r>
  </si>
  <si>
    <r>
      <t xml:space="preserve">Elaborar informes de Seguimiento al proceso de la demanda interpuesta por Casur a Cofipor </t>
    </r>
    <r>
      <rPr>
        <b/>
        <sz val="11"/>
        <color theme="0"/>
        <rFont val="Arial"/>
        <family val="2"/>
      </rPr>
      <t>OAJ</t>
    </r>
  </si>
  <si>
    <r>
      <t xml:space="preserve">Procedimientoactualizado </t>
    </r>
    <r>
      <rPr>
        <b/>
        <sz val="11"/>
        <color theme="0"/>
        <rFont val="Arial"/>
        <family val="2"/>
      </rPr>
      <t>SDP</t>
    </r>
  </si>
  <si>
    <t xml:space="preserve">Definir lineamientos para realizar las reservas presupuestales en la entidad. </t>
  </si>
  <si>
    <r>
      <t xml:space="preserve">Socializar a los responsables del diligenciamiento  de los formularios del SIRECI de la informacion solicitada por la CGR. </t>
    </r>
    <r>
      <rPr>
        <b/>
        <sz val="11"/>
        <color theme="0"/>
        <rFont val="Arial"/>
        <family val="2"/>
      </rPr>
      <t>OAP</t>
    </r>
    <r>
      <rPr>
        <sz val="11"/>
        <rFont val="Arial"/>
        <family val="2"/>
      </rPr>
      <t xml:space="preserve">
</t>
    </r>
  </si>
  <si>
    <t xml:space="preserve">Dieligenciar en forma correcta los formularios que exige la La Resolución 0042 de 25 de agosto de 2023 </t>
  </si>
  <si>
    <r>
      <t>Definir lineamientos para realizar las reservas presupuestales en la entidad.</t>
    </r>
    <r>
      <rPr>
        <b/>
        <sz val="11"/>
        <color theme="0"/>
        <rFont val="Arial"/>
        <family val="2"/>
      </rPr>
      <t xml:space="preserve"> </t>
    </r>
  </si>
  <si>
    <t xml:space="preserve">Contar con la informaciòn de los avaluos comerciales de los inmuebles de propiedad de la Entidad, que permita su adecuado registro contable </t>
  </si>
  <si>
    <t xml:space="preserve">Contar con información oportuna y veraz para el reconocimiento de la prestacion y su inclusion en nomina </t>
  </si>
  <si>
    <r>
      <t xml:space="preserve">Realizar informe trimestral de las partidas identificadas por el banco y que fueron depuradas por la Entidad. </t>
    </r>
    <r>
      <rPr>
        <b/>
        <sz val="11"/>
        <color theme="0"/>
        <rFont val="Arial"/>
        <family val="2"/>
      </rPr>
      <t>GTS</t>
    </r>
  </si>
  <si>
    <t xml:space="preserve">Depurar las partidas conciliatorias mayores a 90 días </t>
  </si>
  <si>
    <r>
      <t xml:space="preserve">Realizar informe trimestral de las partidas identificadas por el banco y que fueron depuradas por la Entidad </t>
    </r>
    <r>
      <rPr>
        <b/>
        <sz val="11"/>
        <color theme="0"/>
        <rFont val="Arial"/>
        <family val="2"/>
      </rPr>
      <t>GTS</t>
    </r>
  </si>
  <si>
    <t>Se realizó el instructivo 007 emitiendo directrices para constitución de reservas conforme a la normatividad legal vigente.</t>
  </si>
  <si>
    <t xml:space="preserve">Se anexa  procedimiento actualizado del Grupo de Asignaciones. </t>
  </si>
  <si>
    <t>Anexa los dos informes describiendo el avance</t>
  </si>
  <si>
    <t>se adjunta solicitud de reconocimiento económico.</t>
  </si>
  <si>
    <r>
      <t xml:space="preserve">Realizar mesas de trabajo entre las subdirecciones Adminstrativa y Financiera para la elaboraciòn de una directiva permanente que defina los lineamientos institucionales para el control y registro contable de los inmuebles de la entidad conforme a los preceptos normativos contemplados  en el Procedimiento para la Evaluación del Control Interno Contable, incorporado en los Procedimientos Transversales del Régimen de Contabilidad Pública mediante la Resolución 193 de 2016. </t>
    </r>
    <r>
      <rPr>
        <sz val="11"/>
        <color theme="0"/>
        <rFont val="Arial"/>
        <family val="2"/>
      </rPr>
      <t>SDF</t>
    </r>
  </si>
  <si>
    <r>
      <t xml:space="preserve">1. Supervision del contrato  2. gestionar las vigencias futuras </t>
    </r>
    <r>
      <rPr>
        <sz val="11"/>
        <color theme="0"/>
        <rFont val="Arial"/>
        <family val="2"/>
      </rPr>
      <t>G Informática</t>
    </r>
  </si>
  <si>
    <t>Se anexan informe</t>
  </si>
  <si>
    <t>Se anexa informe</t>
  </si>
  <si>
    <t>Se realizó la socialización a los responsables del diligenciamiento de los formularios F9 Y F5, a los responsables del diligenciamiento. Anexo actas socialización.</t>
  </si>
  <si>
    <t>adjunta  las evidencias  relacionadas con la tarea de Generar alertas de control y seguimiento de liquidación de contratos, para lo cual se adjuntan varios documentos en los que se puede evidenciar  el debido control y seguimiento</t>
  </si>
  <si>
    <t xml:space="preserve">adjunta  las evidencias  relacionadas con la tarea de Generar alertas de control y seguimiento de liquidación de contratos, para lo cual se adjuntan varios documentos en los que se puede evidenciar  el debido control y seguimiento que se ha venido ejerciendo  </t>
  </si>
  <si>
    <t>adjunta  las evidencias  relacionadas con la tarea de Generar alertas de control y seguimiento de liquidación de contratos, para lo cual se adjuntan varios documentos en los que se puede evidenciar  el debido control y seguimiento que se ha venido ejerciendo</t>
  </si>
  <si>
    <t xml:space="preserve">adjunta  las evidencias  relacionadas con la tarea de Generar alertas de control y seguimiento de liquidación de contratos, para lo cual se adjuntan varios documentos en los que se puede evidenciar  el debido control y seguimiento que se ha venido ejerciendo  por parte de del Grupo Adquisiciones y Contratos a la liquidación de los contratos.
 </t>
  </si>
  <si>
    <t>adjunta  las evidencias  relacionadas con la tarea de Generar alertas de control y seguimiento de liquidación de contratos, para lo cual se adjuntan varios documentos en los que se puede evidenciar  el debido control y seguimiento que se ha venido ejerciendo  por parte de del Grupo Adquisiciones y Contratos</t>
  </si>
  <si>
    <t>se adjunta información reconocimiento y pago de incapacidades no reconocidas</t>
  </si>
  <si>
    <t>on respecto a las jornadas de limpieza, se programaron una en el mes de mayo y otra en el mes de noviembre, con el fin de garantizar la conservación del material documental y desinfectar los espacios del área del archivo central.
Anexo: informes técnicos de los meses de mayo y noviembre</t>
  </si>
  <si>
    <t>En cumplimiento a la tarea establecida, se sube a la Suite Visión Empresarial, en PDF 8 anexos relacionados, con el informe de bienes para embargos para la superintendencia de notariado y registro.</t>
  </si>
  <si>
    <t>adjunta las evidencias relacionadas con la tarea de Generar alertas tempranas con el fin de hacer cumplir hasta la fecha de finalización las garantías, para lo cual se adjunta la evidencia en la que se puede constatar  el recordatorio oportuno</t>
  </si>
  <si>
    <t>adjunta  las evidencias  relacionadas con la tarea de Seguimiento a la ejecución de los contratos buscando detectar oportunidades de mejora y a tiempo poder orientar su correcta supervisión, para lo cual se adjuntan varios documentos dirigidos al Grupo de Bienestar Casur, Gestión Documental, Grupo de Gestión Logística, Grupo de Informática, Planeación, Grupo de Sostenibilidad, Grupo Talento Humano y CITSE CASUR</t>
  </si>
  <si>
    <t>Se evidencia conciliación de agosto, septiembre, octubre y noviembre</t>
  </si>
  <si>
    <t xml:space="preserve">adjunta las evidencias relacionadas con la tarea de Cierre de expedientes contractuales, para lo cual se elaboró el correspondiente documento que fue dirigido al personal de supervisores de la entidad, solicitando se efectúen las gestiones pertinentes con el fin de proceder  al cierre de los expedientes contractuales, teniendo en cuenta que se acerca la finalización de la presente vigencia. </t>
  </si>
  <si>
    <t>adjunta las evidencias relacionadas con la tarea de Cierre de expedientes contractuales, para lo cual se elaboró el correspondiente documento que fue dirigido al personal de supervisores de la entidad, solicitando se efectúen las gestiones pertinentes con el fin de proceder  al cierre de los expedientes contractuales, teniendo en cuenta que se acerca la finalización de la presente vigencia</t>
  </si>
  <si>
    <t>se remite el oficio identificado con el ID863434 de fecha 01/04/2024 relacionado con la capacitación efectuada el día 15/03/2024 a los supervisores, coordinadores, servidores públicos, contratistas y otros, respecto a la contratación que se efectúe en la Caja de Sueldos de Retiro de la Policía Nacional, se anexa como evidencia junto son sus correspondientes soportes.</t>
  </si>
  <si>
    <t>se remite el oficio identificado con el ID863434 de fecha 01/04/2024 relacionado con la capacitación efectuada el día 15/03/2024 a los supervisores, coordinadores, servidores públicos, contratistas y otros, respecto a la contratación que se efectúe en la Caja de Sueldos de Retiro de la Policía Nacionalse anexa como evidencia junto son sus correspondientes soportes</t>
  </si>
  <si>
    <t>se remite el oficio identificado con el ID863434 de fecha 01/04/2024 relacionado con la capacitación efectuada el día 15/03/2024 a los supervisores, coordinadores, servidores públicos, contratistas y otros, respecto a la contratación que se efectúe en la Caja de Sueldos de Retiro ,anexa como evidencia junto son sus correspondientes soportes.</t>
  </si>
  <si>
    <t>adjunta  las evidencias  relacionadas con la tarea de Seguimiento a la ejecución de los contratos , para lo cual se elaboró el correspondiente documento que fue dirigido al personal de supervisores de la entidad, dando a conocer diferentes aspectos sobre la evidencia en mención.</t>
  </si>
  <si>
    <t>adjunta las evidencias relacionadas con la tarea de Cierre de expedientes contractuales, para lo cual se elaboró el correspondiente documento que fue dirigido al personal de supervisores de la entidad, solicitando se efectúen las gestiones pertinentes con el fin de proceder  al cierre de los expedientes contractuales</t>
  </si>
  <si>
    <t>Se realizó socialización de los procedimientos Gestión de proyectos de inversión, Procedimiento para elaborar acuerdos de modificaciones presupuestales y solicitar vigencias futuras, Procedimiento formulación, ejecución y seguimiento al Plan anual de adquisiciones, Procedimiento modificaciones presupuestales, mediante correo institucional.</t>
  </si>
  <si>
    <t xml:space="preserve">Se realizó socialización de los procedimientosGestión de proyectos de inversión, Procedimiento para elaborar acuerdos de modificaciones presupuestales y solicitar vigencias futuras, Procedimiento formulación, ejecución y seguimiento al Plan anual de adquisiciones, Procedimiento modificaciones presupuestales, mediante correo institucional.
 </t>
  </si>
  <si>
    <t xml:space="preserve">Se realizó socialización de los procedimientos Gestión de proyectos de inversión, Procedimiento para elaborar acuerdos de modificaciones presupuestales y solicitar vigencias futuras, Procedimiento formulación, ejecución y seguimiento al Plan anual de adquisiciones, Procedimiento modificaciones presupuestales, mediante correo institucional.
 </t>
  </si>
  <si>
    <t>Se realizó socialización de los procedimientos Gestión de proyectos de inversión, Procedimiento para elaborar acuerdos de modificaciones presupuestales y solicitar vigencias futuras, Procedimiento formulación, ejecución y seguimiento al Plan anual de adquisiciones, Procedimiento modificaciones presupuestales, mediante correo institucional.</t>
  </si>
  <si>
    <t>se remite el oficio identificado con el ID863434 de fecha 01/04/2024 relacionado con la capacitación efectuada el día 15/03/2024 a los supervisores, coordinadores, servidores públicos, contratistas y otros, respecto a la contratación que se efectúe en la Caja de Sueldos de Retiro se anexa como evidencia junto son sus correspondientes soportes.</t>
  </si>
  <si>
    <t>adjunta las evidencias relacionadas con la tarea de Cierre de expedientes contractuales, para lo cual se elaboró el correspondiente documento que fue dirigido al personal de supervisores de la entidad, solicitando se efectúen las gestiones pertinentes con el fin de proceder  al cierre de los expedientes contractuales.</t>
  </si>
  <si>
    <t>se remite el oficio identificado con el ID863434 de fecha 01/04/2024 relacionado con la capacitación efectuada el día 15/03/2024 a los supervisores, coordinadores, servidores públicos, contratistas y otros, respecto a la contratación que se efectúe en la Caja de Sueldos de Retiro de la Policía Nacional,se anexa como evidencia junto son sus correspondientes soportes.</t>
  </si>
  <si>
    <t xml:space="preserve">adjunta las evidencias relacionadas con la tarea de Cierre de expedientes contractuales, para lo cual se elaboró el correspondiente documento que fue dirigido al personal de supervisores de la entidad, solicitando se efectúen las gestiones pertinentes con el fin de proceder  al cierre de los expedientes contractuales </t>
  </si>
  <si>
    <t>se remite el oficio identificado con el ID863434 de fecha 01/04/2024 relacionado con la capacitación efectuada el día 15/03/2024 a los supervisores, coordinadores, servidores públicos, contratistas y otros, respecto a la contratación que se efectúe en la Caja de Sueldos de Retiro de la Policía Nacional, se anexa como evidencia junto son sus correspondientes soportes</t>
  </si>
  <si>
    <t xml:space="preserve">adjunta  las evidencias  relacionadas con la tarea de Seguimiento a la ejecución de los contratos, para lo cual se elaboró el correspondiente documento que fue dirigido al personal de supervisores de la entidad, dando a conocer diferentes aspectos sobre la evidencia en mención. </t>
  </si>
  <si>
    <t>adjunta  las evidencias  relacionadas con la tarea de Seguimiento a la ejecución de los contratos buscando detectar oportunidades de mejora y a tiempo poder orientar su correcta supervisión, para lo cual se elaboró el correspondiente documento que fue dirigido al personal de supervisores de la entidad,</t>
  </si>
  <si>
    <t>se remite el oficio identificado con el ID863434 de fecha 01/04/2024 relacionado con la capacitación efectuada el día 15/03/2024 a los supervisores, coordinadores, servidores públicos, contratistas y otros, respecto a la contratación que se efectúe en la Caja de Sueldos de Retiro de la Policía Nacional</t>
  </si>
  <si>
    <t>adjunta  las evidencias  relacionadas con la tarea de Seguimiento a la ejecución de los contratos buscando detectar oportunidades de mejora y a tiempo poder orientar su correcta supervisión, para lo cual se elaboró el correspondiente documento que fue dirigido al personal de supervisores de la entidad</t>
  </si>
  <si>
    <t xml:space="preserve">En cumplimiento a la tarea establecida, se sube al aplicativo Suite Visión Empresarial, documentos PDF informe actuaciones proceso judicial contra la Cooperativa Multiactiva de Aportes y Crédito COFIPOR.
 </t>
  </si>
  <si>
    <t>Mediante Acta de reunión de fecha 30/10/2024 la OAP socializó el Formato F9 SIRECI de la CGR a los integrantes de la Oficina Asesora Jurídica como responsables del diligenciamiento. De igual manera mediante Acta de reunión del 21/10/2024 se socializó el Formato F5 - Obras inconclusas SIRECI.</t>
  </si>
  <si>
    <t>se adjuntan las Actas de Liquidación.</t>
  </si>
  <si>
    <t xml:space="preserve">se adjuntan las Actas de Liquidación.
 </t>
  </si>
  <si>
    <t>Adjunta actas de cierre</t>
  </si>
  <si>
    <t xml:space="preserve"> la  notaria quinta del circuito de Bogotá hace entrega de las escrituras 7240/181268, 7350/211268 y 7351/211268 correspondiente a la venta de los inmuebles de la calle 33 Nos. 6-85/89/95 y 99, la escritura 7351/211268 no fue registrada en su momento ante la Oficina de Registros Públicos,mediante correo del 31/05/2024 el Grupo de Sostenibilidad solicita recursos presupuestales para realizar los tramites, se adjuntan las citadas escritura y el correo</t>
  </si>
  <si>
    <t xml:space="preserve"> se sube acta de análisis, verificación y compromisos, frente a los procesos que deben ser terminados y solicitud de desarchive. Anexa acta </t>
  </si>
  <si>
    <t>adjunta las evidencias relacionadas con la tarea de Generar alertas tempranas con el fin de hacer cumplir hasta la fecha de finalización las garantías el recordatorio oportuno que se ha venido realizando por parte del Grupo Adquisiciones y Contratos a  varios Grupos de la entidad</t>
  </si>
  <si>
    <t>se adjuntan los formatos que se actualizaron como son Instrumento Evaluación Proveedores Prestación de Servicios Código PGC-FR-007, el  Instrumento Evaluación Proveedores de Bienes y Servicios Código PGC-FR-014, Acta de Liquidación Bilateral Código PGC-FR 001 los cuales se encuentran disponibles en la plataforma SVE.</t>
  </si>
  <si>
    <t>se adjuntan los formatos que se actualizaron como son Instrumento Evaluación Proveedores Prestación de Servicios Código PGC-FR-007, el  Instrumento Evaluación Proveedores de Bienes y Servicios Código PGC-FR-014, Acta de Liquidación Bilateral Código PGC-FR 001 los cuales se encuentran disponibles en la plataforma SVE</t>
  </si>
  <si>
    <t>Se realizo informe (ID 911039) de las actuaciones frente a las distintas actividades del Hallazgo No. 10 de la Contraloría General de la Republica, en este informe se detalla lo siguiente.1. Actuaciones trimestrales (se informa la gestión del proceso inherente a la administración de los inmuebles, contratos vigentes, nivel de ocupación, ingresos por arrendamiento) 2. Circularización de cartera. 3. Incumplimiento de contratos. 4. Restitución de inmuebles.</t>
  </si>
  <si>
    <t>se solicitaron y se recibieron los informes de la cartera de arrendamiento por edades..Se anexa ID 910671</t>
  </si>
  <si>
    <t>Se realizo informe (ID 911039) de las actuaciones frente a las distintas actividades del Hallazgo No. 10 de la Contraloría General de la Republica, en este informe se detalla lo siguiente. 1. Actuaciones trimestrales (se informa la gestión del proceso inherente a la administración de los inmuebles, contratos vigentes, nivel de ocupación, ingresos por arrendamiento) 2. Circularización de cartera. 3. Incumplimiento de contratos. 4. Restitución de inmuebles.</t>
  </si>
  <si>
    <t>Adjunto ID 86853, con el cual se reporta el informe de gestión de los inmuebles de la Entidad por el Grupo de Sostenibilidad.
Se realizo informe (ID 911039) de las actuaciones frente a las distintas actividades del Hallazgo No. 10 de la Contraloría General de la Republica, en este informe se detalla lo siguiente.
1. Actuaciones trimestrales (se informa la gestión del proceso inherente a la administración de los inmuebles, contratos vigentes, nivel de ocupación, ingresos por arrendamiento)</t>
  </si>
  <si>
    <t xml:space="preserve">se sube al aplicativo Suite Visión Empresarial soportes de los informes mensuales entregados por el apoderado judicial de la Entidad </t>
  </si>
  <si>
    <t>se adjuntan varios documentos en los que se puede evidenciar  el debido control y seguimiento que se ha venido ejerciendo  por parte de del Grupo Adquisiciones y Contratos</t>
  </si>
  <si>
    <t>informe actuaciones proceso judicial contra la Cooperativa Multiactiva de Aportes y Crédito COFIPOR.</t>
  </si>
  <si>
    <t>Se ha realizado solicitudes a la entidad bancaria (Banco popular) para que identifique los terceros y envíen los soportes respectivos de las a las consignaciones realizada en la cuenta de Ahorros y corriente de CASUR; se adjuntan solicitudes y respuesta emitida por la entidad bancaria.</t>
  </si>
  <si>
    <t xml:space="preserve">Para el registro contable de las partidas depuradas de adjunta reporte de SIIF Nación de los saldos por imputar de ingresos presupuestales año 2016 - 2017 - 2018 - 2019 - 2020 - 2021 - 2022 - 2023 y ficha técnica de los saldos pendientes por imputa vigencia 2023.
 </t>
  </si>
  <si>
    <t>la primera reunión consolidando lo del PRIMER TRIMESTRE de la vigencia 2024, la siguiente reunión se realizó en el mes de JUNIO con el fin de llevar el seguimiento bimensual (mayo y junio) y posteriormente se han venido realizando las reuniones mensuales. Anexo actas de seguimiento PAA, actas abril, junio, julio, agosto, octubre,noviembre y diciembre.  actas comité MIPG 1 Y 2</t>
  </si>
  <si>
    <t>la primera reunión consolidando lo del PRIMER TRIMESTRE de la vigencia 2024, la siguiente reunión se realizó en el mes de JUNIO con el fin de llevar el seguimiento bimensual (mayo y junio) y posteriormente se han venido realizando las reuniones mensuales. Anexo actas de seguimiento PAA, actas abril, junio, julio, agosto, octubre, noviembre y diciembre.  actas comité MIPG 1 Y 2</t>
  </si>
  <si>
    <t>Se anexa los soportes de igencias futuras acerca de la actividad 2023) Hallazgo No. 22 Constitución de una cuenta por pagar - contrato No. CO22000255. (A) (D) La entidad suscribió el contrato No.CO22000255 con la empresa COMCEL S.A cuyo objeto es:Diseñar e implementar planes de recuperación y verificación a la estrategia de continuidad de negocio (la adquisición de un DATA CENTER alterno que se encuentre ubicado geográficamente &gt; N/A</t>
  </si>
  <si>
    <t>apoderados externos en las ciudades enviaron el informe mensual correspondiente, en el cual se detalla la gestión de los procesos ejecutivos y se evidencia el seguimiento y control durante realizado el periodo comprendido entre el 01 de enero de 2024 y el 30 de junio de 2024, dentro de cada una de las cuentas de cobro.De igual manera, se adjunta un archivo PDF que contiene diversas solicitudes realizadas a los despachos judiciales.</t>
  </si>
  <si>
    <t>Se sube a la SUITE VISION, los informes del PRIMER y SEGUNDO SEMESTRE</t>
  </si>
  <si>
    <t>Dando cumplimiento a la actividad referente a los hallazgos consolidados de la auditoria 2016 - 2023 se anexan actas firmadas y documentos electrónicos socializados en a los Grupos de Almacén, Contabilidad, Sostenibilidad, Subdirección Administrativa y Subdirección Financiera.</t>
  </si>
  <si>
    <t>Dando cumplimiento a la actividad referente a los hallazgos consolidados de la auditoria 2016 2023 se anexan actas firmadas y documentos electrónicos socializados en a los Grupos de Almacén, Contabilidad, Sostenibilidad, Subdirección Administrativa y Subdirección Financiera.</t>
  </si>
  <si>
    <t>Realizar reunión de coordinación entre los
grupos de Contabilidad y Almacén, con el fin de
verificar los movimientos y ajustes contables
para el registro adecuado de los bienes
inmuebles en el sistema de apoyo de la entidad.</t>
  </si>
  <si>
    <t>Realizar el registro en el sistema de apoyo de la
entidad la desagregación e individualización de
los inmuebles que conforman el Centro
Vacacional Apulo</t>
  </si>
  <si>
    <t>Desagregar e individualizar los inmuebles de la Entidad que permita
su adecuado registro contable.</t>
  </si>
  <si>
    <t xml:space="preserve"> se envía el maestro de activos donde se evidencia la individualización de los componentes solicitados, es de aclarar que esta individualización es en el maestro de activos y no requiere afectación contable.
 </t>
  </si>
  <si>
    <t>Identificar y reclasificar los activos de los componentes de la</t>
  </si>
  <si>
    <t>Realizar reunión de coordinación entre los
grupos de Contabilidad y Almacén, con el fin de
verificar los movimientos y ajustes contables
que permita la reclasificación de los
componentes de la edificación del Centro
Vacacional de Melgar como activos no
explotados en el sistema de apoyo de la
entidad.</t>
  </si>
  <si>
    <t>Se adjuntan actas de las mesas de trabajo realizadas con el Banco Popular del 19 de febrero, 21 de marzo y 07 de mayo del 2024 estableciendo compromisos por parte de la entidad bancaria para depurar partidas conciliatorias vigencia 2024.</t>
  </si>
  <si>
    <t>Para el registro contable de las partidas depuradas se adjunta oficio de las entidades bancaria identificando los terceros y valores devueltos y (los archivos planos - comprobantes SIIF - Nacion de los registros contables); vigencia 2024</t>
  </si>
  <si>
    <t xml:space="preserve">Se adjunta informe trimestral de las de las partidas identificadas (análisis de la diferencia entre saldo y cantidad de las partidas depuradas en el primer - segundo y tercer trimestre vigencia 2024)
 </t>
  </si>
  <si>
    <t>Se adjuntan actas de las mesas de trabajo realizadas con el Banco Popular del 19 de febrero ,21 de marzo y 07 de mayo del 2024 donde el banco popular se compromete a tener seguimiento en el proceso y remitir los soportes a medida que sean allegados a dicha entidad permitiendo depurar partidas conciliatorias pendientes.</t>
  </si>
  <si>
    <t xml:space="preserve">Para el registro contable de las partidas depuradas se adjunta oficio de las entidades bancaria identificando los terceros y valores devueltos y (los archivos planos - comprobantes SIIF - Nacion de los registros contables); de los meses faltantes vigencia 2024
 </t>
  </si>
  <si>
    <t>Para el registro contable de las partidas depuradas se adjunta oficio de las entidades bancaria identificando los terceros y valores devueltos y (los archivos planos - comprobantes SIIF - Nacion de los registros contables); de los meses faltantes vigencia 2024</t>
  </si>
  <si>
    <t xml:space="preserve">Se adjunta informes de las partidas identificadas exponiendo en el informe de marzo un análisis de la diferencia entre saldo y cantidad de las partidas depuradas en el primer trimestre vigencia 2024 , asimismo en el informe de abril se expone matriz de partida mayores y menores a 60 días.
 </t>
  </si>
  <si>
    <t>se adjuntan los archivos planos y registros contables de SIIF Nación con corte enero, febrero, marzo y abril del año en curso.</t>
  </si>
  <si>
    <t xml:space="preserve">se adjunta actas de seguimientos de hallazgos de la contraloría con el fin de verificar los movimientos y ajustes contables para el registro adecuado de los bienes inmuebles en el sistema de apoyo de la entidad </t>
  </si>
  <si>
    <t>e anexan las reuniones sostenidas para determinar los movimientos y ajustes contables que permita la reclasificación de los componentes de la edificación del centro vacacional de melgar como activos no explorados en el sistema de apoyo de la entidad.</t>
  </si>
  <si>
    <t>se anex instructivo no 012 del 20/12/2024 lineamientos institucionales para el control y registro contables</t>
  </si>
  <si>
    <t xml:space="preserve">Dando cumplimiento, se adjuntan propuesta de modificación mediante un docto contractual vinculante que permite registrar los aprovechamientos ocasionales como un canon variable. 
 </t>
  </si>
  <si>
    <t>Formatos SIRECI</t>
  </si>
  <si>
    <t>Se realizó la verificación de la información enviada por el grupo de negocios judiciales y validación de la herramienta, se realizaron ajustes de la información y se cargó la información correctamente en el SIRECI. anexo evidencias.</t>
  </si>
  <si>
    <t>Se da cumpolimiento a lo referente al cuarto trimestre de los demás períodos no se anexa información</t>
  </si>
  <si>
    <t xml:space="preserve">Presentar evidencia del registro contable de la reclasificación de los activos improductivos </t>
  </si>
  <si>
    <t>Presentar evidencia del registro contable de la reclasificación de los activos improductivos</t>
  </si>
  <si>
    <t>Realizar la reclasificación contable de las mejoras del laudo arbitral al mayor valor del activo correspondiente</t>
  </si>
  <si>
    <t>Realizar la reclasificación contable de componentes del complejo San Martin</t>
  </si>
  <si>
    <t>Actividades planificadas al corte 31-12-2024</t>
  </si>
  <si>
    <t>Actividades ejecutadas al corte 31-12-2024</t>
  </si>
  <si>
    <t>Adjuntan varios documentos en los que se puede evidenciar  el debido control y seguimiento que se ha venido ejerciendo  por parte de del Grupo Adquisiciones y Contratos</t>
  </si>
  <si>
    <t xml:space="preserve">se sube acta de análisis, verificación y compromisos, frente a los procesos que deben ser terminados y solicitud de desarchive. 
 </t>
  </si>
  <si>
    <t>Se realizaron las capacitaciones planeadas</t>
  </si>
  <si>
    <r>
      <rPr>
        <b/>
        <sz val="11"/>
        <color rgb="FF000000"/>
        <rFont val="Arial"/>
        <family val="2"/>
      </rPr>
      <t>2017-</t>
    </r>
    <r>
      <rPr>
        <sz val="11"/>
        <color indexed="8"/>
        <rFont val="Arial"/>
        <family val="2"/>
      </rPr>
      <t>Hallazgo No. 06: Deficiencias administrativas,operativas, de seguimiento y controlpara la recuperación efectiva yoportuna de los saldos a favorcontenidos en los títulos yremanentes de depósitos Judiciales.</t>
    </r>
  </si>
  <si>
    <r>
      <rPr>
        <b/>
        <sz val="11"/>
        <color rgb="FF000000"/>
        <rFont val="Arial"/>
        <family val="2"/>
      </rPr>
      <t>2017</t>
    </r>
    <r>
      <rPr>
        <sz val="11"/>
        <color indexed="8"/>
        <rFont val="Arial"/>
        <family val="2"/>
      </rPr>
      <t>-HALLAZGO 10 SUPERVISION Coordinador Grupode Adquisiciones y Contratos DEPRESTACION DE SERVICIOSNUMEROS OS-124-14/GACSUSCRIRO EL 24-01-2014,OS-46-15/GAC SUSCRITO EL 16-01/2015, OS-014-16/GAC SUSCRITO EL 14-01/16 Y OS001-17/GAC SUSCRITO EL 16 DEENERO DE 2017 Se evidenciódebilidades y falta oportunidad en laactividad de supervisión</t>
    </r>
  </si>
  <si>
    <t>No. Actividades incumplidas a la  fecha de corte 31-12-2024</t>
  </si>
  <si>
    <t>TOTAL PM VIG 2016-2022</t>
  </si>
  <si>
    <t>OBSERVACIÓN OCI</t>
  </si>
  <si>
    <t>Retirado por CGR, como se evidencia en informe final de auditoría de cumplimiento vigencia 2026</t>
  </si>
  <si>
    <t>Retirado por CGR, como se evidencia en informe final de auditoría de cumplimiento vigencia 2027</t>
  </si>
  <si>
    <t>Retirado por CGR, como se evidencia en informe final de auditoría de cumplimiento vigencia 2028</t>
  </si>
  <si>
    <t>Retirado por CGR, como se evidencia en informe final de auditoría de cumplimiento vigencia 2029</t>
  </si>
  <si>
    <t>Retirado por CGR, como se evidencia en informe final de auditoría de cumplimiento vigencia 2030</t>
  </si>
  <si>
    <t>Retirado por CGR, como se evidencia en informe final de auditoría de cumplimiento vigencia 2031</t>
  </si>
  <si>
    <t>Retirado por CGR, como se evidencia en informe final de auditoría de cumplimiento vigencia 2032</t>
  </si>
  <si>
    <t>Retirado por CGR, como se evidencia en informe final de auditoría de cumplimiento vigencia 2033</t>
  </si>
  <si>
    <t>Retirado por CGR, como se evidencia en informe final de auditoría de cumplimiento vigencia 2034</t>
  </si>
  <si>
    <t>Retirado por CGR, como se evidencia en informe final de auditoría de cumplimiento vigencia 2035</t>
  </si>
  <si>
    <t>Actividades finalizadas, la acción correctiva no fue efectiva</t>
  </si>
  <si>
    <t>En desarrollo</t>
  </si>
  <si>
    <t>Actividad vencida, no efectiva</t>
  </si>
  <si>
    <t>Actividades finalizadas, la acción correctiva no fue efectiva, Se retira por caducidad fiscal</t>
  </si>
  <si>
    <t>2022 - Auditoría Financiera</t>
  </si>
  <si>
    <t>AFH122016</t>
  </si>
  <si>
    <t>ACH62022</t>
  </si>
  <si>
    <t>AFH132016</t>
  </si>
  <si>
    <t>AFH52017</t>
  </si>
  <si>
    <t>AFH62017</t>
  </si>
  <si>
    <t>AFH82017</t>
  </si>
  <si>
    <t>AFH102017</t>
  </si>
  <si>
    <t>AFH12020</t>
  </si>
  <si>
    <t>AFH12021</t>
  </si>
  <si>
    <t>AFH22021</t>
  </si>
  <si>
    <t>AFH32021</t>
  </si>
  <si>
    <t>AFH42021</t>
  </si>
  <si>
    <t>AFH52021</t>
  </si>
  <si>
    <t>AFH62021</t>
  </si>
  <si>
    <t>AFH72021</t>
  </si>
  <si>
    <t>AFH82021</t>
  </si>
  <si>
    <t>AFH92021</t>
  </si>
  <si>
    <t>AFH102021</t>
  </si>
  <si>
    <t>AFH112021</t>
  </si>
  <si>
    <t>AFH132021</t>
  </si>
  <si>
    <t>AFH152021</t>
  </si>
  <si>
    <t>AFH172021</t>
  </si>
  <si>
    <t>AFH182021</t>
  </si>
  <si>
    <t>AFH192021</t>
  </si>
  <si>
    <t>AFH202021</t>
  </si>
  <si>
    <t>AFH12022</t>
  </si>
  <si>
    <t>AFH22022</t>
  </si>
  <si>
    <t>AFH32022</t>
  </si>
  <si>
    <t>AFH42022</t>
  </si>
  <si>
    <t>AFH52022</t>
  </si>
  <si>
    <t>AFH62022</t>
  </si>
  <si>
    <t>AFH72022</t>
  </si>
  <si>
    <t>AFH82022</t>
  </si>
  <si>
    <t>AFH92022</t>
  </si>
  <si>
    <t>AFH102022</t>
  </si>
  <si>
    <t>AFH112022</t>
  </si>
  <si>
    <t>AFH132022</t>
  </si>
  <si>
    <t>AFH142022</t>
  </si>
  <si>
    <t>AFH152022</t>
  </si>
  <si>
    <t>AFH162022</t>
  </si>
  <si>
    <t>AFH172022</t>
  </si>
  <si>
    <t>AFH182022</t>
  </si>
  <si>
    <t>AFH192022</t>
  </si>
  <si>
    <t>AFH202022</t>
  </si>
  <si>
    <t>AFH212022</t>
  </si>
  <si>
    <t>AFH222022</t>
  </si>
  <si>
    <t>AFH232022</t>
  </si>
  <si>
    <t>AFH242022</t>
  </si>
  <si>
    <t>AFH262022</t>
  </si>
  <si>
    <t>AFH282022</t>
  </si>
  <si>
    <t>AFH292022</t>
  </si>
  <si>
    <t>AFH322022</t>
  </si>
  <si>
    <t>AFH332022</t>
  </si>
  <si>
    <t>AFH342022</t>
  </si>
  <si>
    <t>AFH352022</t>
  </si>
  <si>
    <t>AFH362022</t>
  </si>
  <si>
    <t>AFH372022</t>
  </si>
  <si>
    <t>AFH382022</t>
  </si>
  <si>
    <t>AFH392022</t>
  </si>
  <si>
    <t>AFH402022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</si>
</sst>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yyyy/mm/dd"/>
    <numFmt numFmtId="165" formatCode="dd/mm/yyyy;@"/>
    <numFmt numFmtId="166" formatCode="0;[Red]0"/>
    <numFmt numFmtId="167" formatCode="0.0%"/>
  </numFmts>
  <fonts count="27">
    <font>
      <sz val="11"/>
      <color indexed="8"/>
      <name val="Calibri"/>
      <family val="2"/>
      <scheme val="minor"/>
    </font>
    <font>
      <b/>
      <sz val="11"/>
      <color indexed="9"/>
      <name val="Calibri"/>
      <family val="2"/>
    </font>
    <font>
      <b/>
      <sz val="11"/>
      <color indexed="8"/>
      <name val="Calibri"/>
      <family val="2"/>
    </font>
    <font>
      <sz val="8"/>
      <name val="Calibri"/>
      <family val="2"/>
      <scheme val="minor"/>
    </font>
    <font>
      <sz val="10"/>
      <name val="Arial"/>
      <family val="2"/>
    </font>
    <font>
      <sz val="11"/>
      <name val="Arial"/>
      <family val="2"/>
    </font>
    <font>
      <b/>
      <sz val="11"/>
      <name val="Arial"/>
      <family val="2"/>
    </font>
    <font>
      <sz val="11"/>
      <color rgb="FF0070C0"/>
      <name val="Arial"/>
      <family val="2"/>
    </font>
    <font>
      <sz val="11"/>
      <color indexed="8"/>
      <name val="Arial"/>
      <family val="2"/>
    </font>
    <font>
      <b/>
      <sz val="11"/>
      <color indexed="9"/>
      <name val="Arial"/>
      <family val="2"/>
    </font>
    <font>
      <sz val="14"/>
      <name val="Arial"/>
      <family val="2"/>
    </font>
    <font>
      <sz val="14"/>
      <color indexed="8"/>
      <name val="Arial"/>
      <family val="2"/>
    </font>
    <font>
      <sz val="11"/>
      <color indexed="8"/>
      <name val="Calibri"/>
      <family val="2"/>
      <scheme val="minor"/>
    </font>
    <font>
      <b/>
      <sz val="11"/>
      <color rgb="FF000000"/>
      <name val="Arial"/>
      <family val="2"/>
    </font>
    <font>
      <b/>
      <sz val="11"/>
      <color theme="0"/>
      <name val="Arial"/>
      <family val="2"/>
    </font>
    <font>
      <b/>
      <sz val="11"/>
      <color rgb="FFFF0000"/>
      <name val="Arial"/>
      <family val="2"/>
    </font>
    <font>
      <sz val="8"/>
      <name val="Arial"/>
      <family val="2"/>
    </font>
    <font>
      <sz val="9"/>
      <color rgb="FF333333"/>
      <name val="SfUiText"/>
    </font>
    <font>
      <sz val="11"/>
      <color theme="0"/>
      <name val="Arial"/>
      <family val="2"/>
    </font>
    <font>
      <b/>
      <sz val="11"/>
      <color indexed="8"/>
      <name val="Arial"/>
      <family val="2"/>
    </font>
    <font>
      <sz val="11"/>
      <color indexed="8"/>
      <name val="Aptos"/>
      <family val="2"/>
    </font>
    <font>
      <b/>
      <sz val="10"/>
      <color indexed="8"/>
      <name val="Aptos"/>
      <family val="2"/>
    </font>
    <font>
      <sz val="10"/>
      <color indexed="8"/>
      <name val="Aptos"/>
      <family val="2"/>
    </font>
    <font>
      <b/>
      <sz val="10"/>
      <color theme="0"/>
      <name val="Aptos"/>
      <family val="2"/>
    </font>
    <font>
      <b/>
      <sz val="12"/>
      <color indexed="8"/>
      <name val="Aptos"/>
      <family val="2"/>
    </font>
    <font>
      <sz val="12"/>
      <color indexed="8"/>
      <name val="Aptos"/>
      <family val="2"/>
    </font>
    <font>
      <b/>
      <sz val="12"/>
      <name val="Aptos"/>
      <family val="2"/>
    </font>
  </fonts>
  <fills count="21">
    <fill>
      <patternFill patternType="none"/>
    </fill>
    <fill>
      <patternFill patternType="gray125"/>
    </fill>
    <fill>
      <patternFill patternType="solid">
        <fgColor indexed="54"/>
      </patternFill>
    </fill>
    <fill>
      <patternFill patternType="solid">
        <fgColor indexed="9"/>
      </patternFill>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rgb="FFFF99CC"/>
        <bgColor indexed="64"/>
      </patternFill>
    </fill>
    <fill>
      <patternFill patternType="solid">
        <fgColor theme="4" tint="-0.499984740745262"/>
        <bgColor indexed="64"/>
      </patternFill>
    </fill>
    <fill>
      <patternFill patternType="solid">
        <fgColor rgb="FFFF0000"/>
        <bgColor indexed="64"/>
      </patternFill>
    </fill>
    <fill>
      <patternFill patternType="solid">
        <fgColor theme="9" tint="0.39997558519241921"/>
        <bgColor indexed="64"/>
      </patternFill>
    </fill>
    <fill>
      <patternFill patternType="solid">
        <fgColor rgb="FFFF6600"/>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39997558519241921"/>
        <bgColor indexed="64"/>
      </patternFill>
    </fill>
  </fills>
  <borders count="20">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6">
    <xf numFmtId="0" fontId="0" fillId="0" borderId="0"/>
    <xf numFmtId="0" fontId="4" fillId="0" borderId="0"/>
    <xf numFmtId="0" fontId="4" fillId="0" borderId="0"/>
    <xf numFmtId="0" fontId="4" fillId="0" borderId="0"/>
    <xf numFmtId="0" fontId="4" fillId="0" borderId="0"/>
    <xf numFmtId="9" fontId="12" fillId="0" borderId="0" applyFont="0" applyFill="0" applyBorder="0" applyAlignment="0" applyProtection="0"/>
  </cellStyleXfs>
  <cellXfs count="242">
    <xf numFmtId="0" fontId="0" fillId="0" borderId="0" xfId="0"/>
    <xf numFmtId="0" fontId="1" fillId="2" borderId="1" xfId="0" applyFont="1" applyFill="1" applyBorder="1" applyAlignment="1">
      <alignment horizontal="center" vertical="center"/>
    </xf>
    <xf numFmtId="164" fontId="2" fillId="3" borderId="2" xfId="0" applyNumberFormat="1" applyFont="1" applyFill="1" applyBorder="1" applyAlignment="1">
      <alignment horizontal="center" vertical="center"/>
    </xf>
    <xf numFmtId="0" fontId="1" fillId="2" borderId="1" xfId="0" applyFont="1" applyFill="1" applyBorder="1" applyAlignment="1">
      <alignment horizontal="justify" vertical="center" wrapText="1"/>
    </xf>
    <xf numFmtId="0" fontId="5" fillId="0" borderId="4" xfId="0" applyFont="1" applyBorder="1" applyAlignment="1">
      <alignment horizontal="center" vertical="center" wrapText="1"/>
    </xf>
    <xf numFmtId="0" fontId="5" fillId="0" borderId="4" xfId="0" applyFont="1" applyBorder="1" applyAlignment="1">
      <alignment vertical="center" wrapText="1"/>
    </xf>
    <xf numFmtId="0" fontId="5" fillId="0" borderId="4" xfId="0" applyFont="1" applyBorder="1" applyAlignment="1">
      <alignment horizontal="justify" vertical="center" wrapText="1"/>
    </xf>
    <xf numFmtId="165" fontId="5" fillId="0" borderId="4" xfId="0" applyNumberFormat="1" applyFont="1" applyBorder="1" applyAlignment="1">
      <alignment horizontal="center" vertical="center" wrapText="1"/>
    </xf>
    <xf numFmtId="0" fontId="6" fillId="4" borderId="4" xfId="0" applyFont="1" applyFill="1" applyBorder="1" applyAlignment="1">
      <alignment vertical="center" wrapText="1"/>
    </xf>
    <xf numFmtId="0" fontId="5" fillId="0" borderId="3" xfId="0" applyFont="1" applyBorder="1" applyAlignment="1">
      <alignment vertical="center" wrapText="1"/>
    </xf>
    <xf numFmtId="0" fontId="5" fillId="0" borderId="4" xfId="1" applyFont="1" applyBorder="1" applyAlignment="1">
      <alignment horizontal="justify" vertical="center" wrapText="1"/>
    </xf>
    <xf numFmtId="9" fontId="5" fillId="4" borderId="4" xfId="0" applyNumberFormat="1" applyFont="1" applyFill="1" applyBorder="1" applyAlignment="1">
      <alignment horizontal="center" vertical="center" wrapText="1"/>
    </xf>
    <xf numFmtId="0" fontId="5" fillId="4" borderId="4" xfId="0" applyFont="1" applyFill="1" applyBorder="1" applyAlignment="1">
      <alignment vertical="center" wrapText="1"/>
    </xf>
    <xf numFmtId="0" fontId="5" fillId="0" borderId="4" xfId="2" applyFont="1" applyBorder="1" applyAlignment="1">
      <alignment horizontal="justify" vertical="center" wrapText="1"/>
    </xf>
    <xf numFmtId="14" fontId="5" fillId="0" borderId="4" xfId="2" applyNumberFormat="1" applyFont="1" applyBorder="1" applyAlignment="1">
      <alignment horizontal="center" vertical="center" wrapText="1"/>
    </xf>
    <xf numFmtId="0" fontId="5" fillId="0" borderId="4" xfId="2" applyFont="1" applyBorder="1" applyAlignment="1">
      <alignment horizontal="center" vertical="center" wrapText="1"/>
    </xf>
    <xf numFmtId="165" fontId="5" fillId="0" borderId="4" xfId="2" applyNumberFormat="1" applyFont="1" applyBorder="1" applyAlignment="1">
      <alignment horizontal="center" vertical="center" wrapText="1"/>
    </xf>
    <xf numFmtId="0" fontId="5" fillId="4" borderId="4" xfId="2" applyFont="1" applyFill="1" applyBorder="1" applyAlignment="1">
      <alignment horizontal="center" vertical="center" wrapText="1"/>
    </xf>
    <xf numFmtId="0" fontId="5" fillId="4" borderId="4" xfId="0" applyFont="1" applyFill="1" applyBorder="1" applyAlignment="1">
      <alignment horizontal="center" vertical="center"/>
    </xf>
    <xf numFmtId="0" fontId="5" fillId="0" borderId="4" xfId="3" applyFont="1" applyBorder="1" applyAlignment="1">
      <alignment vertical="center" wrapText="1"/>
    </xf>
    <xf numFmtId="0" fontId="5" fillId="0" borderId="4" xfId="3" applyFont="1" applyBorder="1" applyAlignment="1">
      <alignment horizontal="justify" vertical="center" wrapText="1"/>
    </xf>
    <xf numFmtId="0" fontId="5" fillId="0" borderId="4" xfId="3" applyFont="1" applyBorder="1" applyAlignment="1">
      <alignment horizontal="center" vertical="center" wrapText="1"/>
    </xf>
    <xf numFmtId="166" fontId="5" fillId="4" borderId="4" xfId="0" applyNumberFormat="1" applyFont="1" applyFill="1" applyBorder="1" applyAlignment="1">
      <alignment horizontal="center" vertical="center"/>
    </xf>
    <xf numFmtId="165" fontId="5" fillId="0" borderId="4" xfId="0" applyNumberFormat="1" applyFont="1" applyBorder="1" applyAlignment="1">
      <alignment horizontal="center" vertical="center"/>
    </xf>
    <xf numFmtId="0" fontId="5" fillId="0" borderId="4" xfId="0" applyFont="1" applyBorder="1" applyAlignment="1">
      <alignment horizontal="center" vertical="center"/>
    </xf>
    <xf numFmtId="0" fontId="7" fillId="0" borderId="4" xfId="0" applyFont="1" applyBorder="1" applyAlignment="1">
      <alignment horizontal="center" vertical="center" wrapText="1"/>
    </xf>
    <xf numFmtId="0" fontId="5" fillId="4" borderId="4" xfId="0" applyFont="1" applyFill="1" applyBorder="1" applyAlignment="1">
      <alignment horizontal="center" vertical="center" wrapText="1"/>
    </xf>
    <xf numFmtId="0" fontId="5" fillId="4" borderId="4" xfId="0" applyFont="1" applyFill="1" applyBorder="1" applyAlignment="1">
      <alignment horizontal="justify" vertical="center" wrapText="1"/>
    </xf>
    <xf numFmtId="165" fontId="5" fillId="4" borderId="4" xfId="0" applyNumberFormat="1" applyFont="1" applyFill="1" applyBorder="1" applyAlignment="1">
      <alignment horizontal="center" vertical="center" wrapText="1"/>
    </xf>
    <xf numFmtId="0" fontId="5" fillId="0" borderId="4" xfId="4" applyFont="1" applyBorder="1" applyAlignment="1">
      <alignment horizontal="center" vertical="center" wrapText="1"/>
    </xf>
    <xf numFmtId="0" fontId="5" fillId="0" borderId="4" xfId="4" applyFont="1" applyBorder="1" applyAlignment="1">
      <alignment vertical="center" wrapText="1"/>
    </xf>
    <xf numFmtId="165" fontId="5" fillId="0" borderId="4" xfId="4" applyNumberFormat="1" applyFont="1" applyBorder="1" applyAlignment="1">
      <alignment horizontal="center" vertical="center" wrapText="1"/>
    </xf>
    <xf numFmtId="165" fontId="5" fillId="0" borderId="4" xfId="0" applyNumberFormat="1" applyFont="1" applyBorder="1" applyAlignment="1">
      <alignment vertical="center" wrapText="1"/>
    </xf>
    <xf numFmtId="1" fontId="5" fillId="0" borderId="4" xfId="3" applyNumberFormat="1" applyFont="1" applyBorder="1" applyAlignment="1">
      <alignment horizontal="center" vertical="center" wrapText="1"/>
    </xf>
    <xf numFmtId="165" fontId="5" fillId="0" borderId="4" xfId="3" applyNumberFormat="1" applyFont="1" applyBorder="1" applyAlignment="1">
      <alignment horizontal="center" vertical="center" wrapText="1"/>
    </xf>
    <xf numFmtId="0" fontId="5" fillId="0" borderId="4" xfId="1" applyFont="1" applyBorder="1" applyAlignment="1">
      <alignment horizontal="center" vertical="center" wrapText="1"/>
    </xf>
    <xf numFmtId="0" fontId="5" fillId="0" borderId="4" xfId="1" applyFont="1" applyBorder="1" applyAlignment="1">
      <alignment vertical="center" wrapText="1"/>
    </xf>
    <xf numFmtId="165" fontId="5" fillId="0" borderId="4" xfId="1" applyNumberFormat="1" applyFont="1" applyBorder="1" applyAlignment="1">
      <alignment horizontal="center" vertical="center" wrapText="1"/>
    </xf>
    <xf numFmtId="0" fontId="6" fillId="4" borderId="4" xfId="1" applyFont="1" applyFill="1" applyBorder="1" applyAlignment="1">
      <alignment vertical="center" wrapText="1"/>
    </xf>
    <xf numFmtId="1" fontId="5" fillId="0" borderId="4" xfId="0" applyNumberFormat="1" applyFont="1" applyBorder="1" applyAlignment="1">
      <alignment horizontal="center" vertical="center" wrapText="1"/>
    </xf>
    <xf numFmtId="0" fontId="5" fillId="0" borderId="4" xfId="2" applyFont="1" applyBorder="1" applyAlignment="1">
      <alignment vertical="top" wrapText="1"/>
    </xf>
    <xf numFmtId="0" fontId="5" fillId="0" borderId="4" xfId="2" applyFont="1" applyBorder="1" applyAlignment="1">
      <alignment vertical="center" wrapText="1"/>
    </xf>
    <xf numFmtId="0" fontId="5" fillId="4" borderId="4" xfId="2" applyFont="1" applyFill="1" applyBorder="1" applyAlignment="1">
      <alignment horizontal="justify" vertical="center" wrapText="1"/>
    </xf>
    <xf numFmtId="0" fontId="5" fillId="0" borderId="4" xfId="0" applyFont="1" applyBorder="1" applyAlignment="1">
      <alignment horizontal="left" vertical="center" wrapText="1"/>
    </xf>
    <xf numFmtId="0" fontId="8" fillId="0" borderId="4" xfId="0" applyFont="1" applyBorder="1" applyAlignment="1">
      <alignment horizontal="justify" vertical="center" wrapText="1"/>
    </xf>
    <xf numFmtId="0" fontId="8" fillId="4" borderId="4" xfId="0" applyFont="1" applyFill="1" applyBorder="1" applyAlignment="1">
      <alignment horizontal="justify" vertical="center" wrapText="1"/>
    </xf>
    <xf numFmtId="0" fontId="9" fillId="2" borderId="1" xfId="0" applyFont="1" applyFill="1" applyBorder="1" applyAlignment="1">
      <alignment horizontal="center" vertical="center"/>
    </xf>
    <xf numFmtId="0" fontId="8" fillId="0" borderId="0" xfId="0" applyFont="1"/>
    <xf numFmtId="0" fontId="9" fillId="2" borderId="5" xfId="0" applyFont="1" applyFill="1" applyBorder="1" applyAlignment="1">
      <alignment horizontal="center" vertical="center"/>
    </xf>
    <xf numFmtId="0" fontId="9" fillId="2" borderId="4" xfId="0" applyFont="1" applyFill="1" applyBorder="1" applyAlignment="1">
      <alignment horizontal="center" vertical="center"/>
    </xf>
    <xf numFmtId="0" fontId="8" fillId="3" borderId="4" xfId="0" applyFont="1" applyFill="1" applyBorder="1" applyAlignment="1" applyProtection="1">
      <alignment horizontal="justify" vertical="center" wrapText="1"/>
      <protection locked="0"/>
    </xf>
    <xf numFmtId="0" fontId="9" fillId="2" borderId="6" xfId="0" applyFont="1" applyFill="1" applyBorder="1" applyAlignment="1">
      <alignment horizontal="center" vertical="center"/>
    </xf>
    <xf numFmtId="0" fontId="8" fillId="3" borderId="3" xfId="0" applyFont="1" applyFill="1" applyBorder="1" applyAlignment="1" applyProtection="1">
      <alignment horizontal="justify" vertical="center" wrapText="1"/>
      <protection locked="0"/>
    </xf>
    <xf numFmtId="0" fontId="8" fillId="0" borderId="4" xfId="0" applyFont="1" applyBorder="1" applyAlignment="1">
      <alignment horizontal="center" vertical="center"/>
    </xf>
    <xf numFmtId="1" fontId="5" fillId="4" borderId="4" xfId="2" applyNumberFormat="1" applyFont="1" applyFill="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0" fillId="4" borderId="4" xfId="0" applyFont="1" applyFill="1" applyBorder="1" applyAlignment="1">
      <alignment horizontal="center" vertical="center"/>
    </xf>
    <xf numFmtId="0" fontId="10" fillId="0" borderId="4" xfId="0" applyFont="1" applyBorder="1" applyAlignment="1">
      <alignment horizontal="center" vertical="center"/>
    </xf>
    <xf numFmtId="0" fontId="10" fillId="4" borderId="4" xfId="0" applyFont="1" applyFill="1" applyBorder="1" applyAlignment="1">
      <alignment horizontal="center" vertical="center" wrapText="1"/>
    </xf>
    <xf numFmtId="0" fontId="10" fillId="0" borderId="4" xfId="4" applyFont="1" applyBorder="1" applyAlignment="1">
      <alignment horizontal="center" vertical="center" wrapText="1"/>
    </xf>
    <xf numFmtId="0" fontId="10" fillId="0" borderId="4" xfId="1" applyFont="1" applyBorder="1" applyAlignment="1">
      <alignment horizontal="center" vertical="center" wrapText="1"/>
    </xf>
    <xf numFmtId="0" fontId="10" fillId="0" borderId="4" xfId="2" applyFont="1" applyBorder="1" applyAlignment="1">
      <alignment horizontal="center" vertical="center" wrapText="1"/>
    </xf>
    <xf numFmtId="0" fontId="10" fillId="0" borderId="4" xfId="3" applyFont="1" applyBorder="1" applyAlignment="1">
      <alignment horizontal="center" vertical="center" wrapText="1"/>
    </xf>
    <xf numFmtId="0" fontId="11" fillId="0" borderId="4" xfId="0" applyFont="1" applyBorder="1" applyAlignment="1">
      <alignment horizontal="center" vertical="center"/>
    </xf>
    <xf numFmtId="0" fontId="8" fillId="0" borderId="0" xfId="0" applyFont="1" applyAlignment="1">
      <alignment horizontal="center" vertical="center"/>
    </xf>
    <xf numFmtId="0" fontId="5" fillId="4" borderId="4" xfId="0" applyFont="1" applyFill="1" applyBorder="1" applyAlignment="1">
      <alignment horizontal="justify" vertical="top" wrapText="1"/>
    </xf>
    <xf numFmtId="0" fontId="5" fillId="4" borderId="4" xfId="0" applyFont="1" applyFill="1" applyBorder="1" applyAlignment="1">
      <alignment horizontal="justify" vertical="top"/>
    </xf>
    <xf numFmtId="0" fontId="5" fillId="4" borderId="4" xfId="1" applyFont="1" applyFill="1" applyBorder="1" applyAlignment="1">
      <alignment horizontal="justify" vertical="top" wrapText="1"/>
    </xf>
    <xf numFmtId="0" fontId="6" fillId="4"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0" fillId="5" borderId="8" xfId="0" applyFill="1" applyBorder="1" applyAlignment="1">
      <alignment horizontal="center" vertical="center"/>
    </xf>
    <xf numFmtId="0" fontId="5" fillId="5" borderId="8" xfId="0" applyFont="1" applyFill="1" applyBorder="1" applyAlignment="1">
      <alignment horizontal="center" vertical="center" wrapText="1"/>
    </xf>
    <xf numFmtId="9" fontId="0" fillId="5" borderId="8" xfId="5" applyFont="1" applyFill="1" applyBorder="1" applyAlignment="1">
      <alignment horizontal="center" vertical="center"/>
    </xf>
    <xf numFmtId="0" fontId="0" fillId="5" borderId="8" xfId="0" applyFill="1" applyBorder="1"/>
    <xf numFmtId="0" fontId="11" fillId="0" borderId="9" xfId="0" applyFont="1" applyBorder="1" applyAlignment="1">
      <alignment horizontal="center" vertical="center" wrapText="1"/>
    </xf>
    <xf numFmtId="0" fontId="5" fillId="6" borderId="4" xfId="0" applyFont="1" applyFill="1" applyBorder="1" applyAlignment="1">
      <alignment vertical="center" wrapText="1"/>
    </xf>
    <xf numFmtId="0" fontId="8" fillId="6" borderId="4" xfId="0" applyFont="1" applyFill="1" applyBorder="1" applyAlignment="1" applyProtection="1">
      <alignment horizontal="justify" vertical="center" wrapText="1"/>
      <protection locked="0"/>
    </xf>
    <xf numFmtId="0" fontId="11" fillId="6" borderId="4" xfId="0" applyFont="1" applyFill="1" applyBorder="1" applyAlignment="1">
      <alignment horizontal="center" vertical="center"/>
    </xf>
    <xf numFmtId="0" fontId="8" fillId="6" borderId="4" xfId="0" applyFont="1" applyFill="1" applyBorder="1" applyAlignment="1">
      <alignment horizontal="justify" vertical="center" wrapText="1"/>
    </xf>
    <xf numFmtId="0" fontId="5" fillId="7" borderId="4" xfId="3" applyFont="1" applyFill="1" applyBorder="1" applyAlignment="1">
      <alignment vertical="center" wrapText="1"/>
    </xf>
    <xf numFmtId="0" fontId="8" fillId="7" borderId="4" xfId="0" applyFont="1" applyFill="1" applyBorder="1" applyAlignment="1">
      <alignment horizontal="center" vertical="center"/>
    </xf>
    <xf numFmtId="0" fontId="8" fillId="7" borderId="4" xfId="0" applyFont="1" applyFill="1" applyBorder="1" applyAlignment="1" applyProtection="1">
      <alignment horizontal="justify" vertical="center" wrapText="1"/>
      <protection locked="0"/>
    </xf>
    <xf numFmtId="0" fontId="11" fillId="7" borderId="4" xfId="0" applyFont="1" applyFill="1" applyBorder="1" applyAlignment="1">
      <alignment horizontal="center" vertical="center"/>
    </xf>
    <xf numFmtId="0" fontId="8" fillId="7" borderId="4" xfId="0" applyFont="1" applyFill="1" applyBorder="1" applyAlignment="1">
      <alignment horizontal="justify" vertical="center" wrapText="1"/>
    </xf>
    <xf numFmtId="0" fontId="8" fillId="8" borderId="4" xfId="0" applyFont="1" applyFill="1" applyBorder="1" applyAlignment="1">
      <alignment horizontal="center" vertical="center"/>
    </xf>
    <xf numFmtId="0" fontId="8" fillId="8" borderId="4" xfId="0" applyFont="1" applyFill="1" applyBorder="1" applyAlignment="1" applyProtection="1">
      <alignment horizontal="justify" vertical="center" wrapText="1"/>
      <protection locked="0"/>
    </xf>
    <xf numFmtId="0" fontId="11" fillId="8" borderId="4" xfId="0" applyFont="1" applyFill="1" applyBorder="1" applyAlignment="1">
      <alignment horizontal="center" vertical="center"/>
    </xf>
    <xf numFmtId="0" fontId="8" fillId="8" borderId="4" xfId="0" applyFont="1" applyFill="1" applyBorder="1" applyAlignment="1">
      <alignment horizontal="justify" vertical="center" wrapText="1"/>
    </xf>
    <xf numFmtId="0" fontId="5" fillId="8" borderId="4" xfId="0" applyFont="1" applyFill="1" applyBorder="1" applyAlignment="1">
      <alignment vertical="center" wrapText="1"/>
    </xf>
    <xf numFmtId="0" fontId="8" fillId="9" borderId="4" xfId="0" applyFont="1" applyFill="1" applyBorder="1" applyAlignment="1">
      <alignment horizontal="center" vertical="center"/>
    </xf>
    <xf numFmtId="0" fontId="8" fillId="9" borderId="4" xfId="0" applyFont="1" applyFill="1" applyBorder="1" applyAlignment="1" applyProtection="1">
      <alignment horizontal="justify" vertical="center" wrapText="1"/>
      <protection locked="0"/>
    </xf>
    <xf numFmtId="0" fontId="11" fillId="9" borderId="4" xfId="0" applyFont="1" applyFill="1" applyBorder="1" applyAlignment="1">
      <alignment horizontal="center" vertical="center"/>
    </xf>
    <xf numFmtId="0" fontId="8" fillId="9" borderId="4" xfId="0" applyFont="1" applyFill="1" applyBorder="1" applyAlignment="1">
      <alignment horizontal="justify" vertical="center" wrapText="1"/>
    </xf>
    <xf numFmtId="0" fontId="5" fillId="9" borderId="4" xfId="3" applyFont="1" applyFill="1" applyBorder="1" applyAlignment="1">
      <alignment vertical="center" wrapText="1"/>
    </xf>
    <xf numFmtId="0" fontId="8" fillId="10" borderId="4" xfId="0" applyFont="1" applyFill="1" applyBorder="1" applyAlignment="1">
      <alignment horizontal="center" vertical="center"/>
    </xf>
    <xf numFmtId="0" fontId="8" fillId="10" borderId="4" xfId="0" applyFont="1" applyFill="1" applyBorder="1" applyAlignment="1" applyProtection="1">
      <alignment horizontal="justify" vertical="center" wrapText="1"/>
      <protection locked="0"/>
    </xf>
    <xf numFmtId="0" fontId="11" fillId="10" borderId="4" xfId="0" applyFont="1" applyFill="1" applyBorder="1" applyAlignment="1">
      <alignment horizontal="center" vertical="center"/>
    </xf>
    <xf numFmtId="0" fontId="8" fillId="10" borderId="4" xfId="0" applyFont="1" applyFill="1" applyBorder="1" applyAlignment="1">
      <alignment horizontal="justify" vertical="center" wrapText="1"/>
    </xf>
    <xf numFmtId="0" fontId="5" fillId="10" borderId="4" xfId="0" applyFont="1" applyFill="1" applyBorder="1" applyAlignment="1">
      <alignment vertical="center" wrapText="1"/>
    </xf>
    <xf numFmtId="0" fontId="8" fillId="11" borderId="4" xfId="0" applyFont="1" applyFill="1" applyBorder="1" applyAlignment="1">
      <alignment horizontal="center" vertical="center"/>
    </xf>
    <xf numFmtId="0" fontId="8" fillId="11" borderId="4" xfId="0" applyFont="1" applyFill="1" applyBorder="1" applyAlignment="1" applyProtection="1">
      <alignment horizontal="justify" vertical="center" wrapText="1"/>
      <protection locked="0"/>
    </xf>
    <xf numFmtId="0" fontId="11" fillId="11" borderId="4" xfId="0" applyFont="1" applyFill="1" applyBorder="1" applyAlignment="1">
      <alignment horizontal="center" vertical="center"/>
    </xf>
    <xf numFmtId="0" fontId="8" fillId="11" borderId="4" xfId="0" applyFont="1" applyFill="1" applyBorder="1" applyAlignment="1">
      <alignment horizontal="justify" vertical="center" wrapText="1"/>
    </xf>
    <xf numFmtId="0" fontId="5" fillId="11" borderId="4" xfId="0" applyFont="1" applyFill="1" applyBorder="1" applyAlignment="1">
      <alignment vertical="center" wrapText="1"/>
    </xf>
    <xf numFmtId="0" fontId="5" fillId="11" borderId="4" xfId="3" applyFont="1" applyFill="1" applyBorder="1" applyAlignment="1">
      <alignment vertical="center" wrapText="1"/>
    </xf>
    <xf numFmtId="0" fontId="10" fillId="11" borderId="4" xfId="0" applyFont="1" applyFill="1" applyBorder="1" applyAlignment="1">
      <alignment horizontal="center" vertical="center" wrapText="1"/>
    </xf>
    <xf numFmtId="0" fontId="11" fillId="11" borderId="7" xfId="0" applyFont="1" applyFill="1" applyBorder="1" applyAlignment="1">
      <alignment horizontal="center" vertical="center" wrapText="1"/>
    </xf>
    <xf numFmtId="0" fontId="11" fillId="11" borderId="4" xfId="0" applyFont="1" applyFill="1" applyBorder="1" applyAlignment="1">
      <alignment horizontal="center" vertical="center" wrapText="1"/>
    </xf>
    <xf numFmtId="0" fontId="8" fillId="11" borderId="0" xfId="0" applyFont="1" applyFill="1" applyAlignment="1">
      <alignment horizontal="center" vertical="center"/>
    </xf>
    <xf numFmtId="0" fontId="10" fillId="11" borderId="4" xfId="0" applyFont="1" applyFill="1" applyBorder="1" applyAlignment="1">
      <alignment horizontal="center" vertical="center"/>
    </xf>
    <xf numFmtId="0" fontId="5" fillId="11" borderId="4" xfId="0" applyFont="1" applyFill="1" applyBorder="1" applyAlignment="1">
      <alignment horizontal="justify" vertical="center" wrapText="1"/>
    </xf>
    <xf numFmtId="0" fontId="10" fillId="11" borderId="4" xfId="4" applyFont="1" applyFill="1" applyBorder="1" applyAlignment="1">
      <alignment horizontal="center" vertical="center" wrapText="1"/>
    </xf>
    <xf numFmtId="0" fontId="5" fillId="11" borderId="4" xfId="4" applyFont="1" applyFill="1" applyBorder="1" applyAlignment="1">
      <alignment vertical="center" wrapText="1"/>
    </xf>
    <xf numFmtId="0" fontId="10" fillId="11" borderId="4" xfId="1" applyFont="1" applyFill="1" applyBorder="1" applyAlignment="1">
      <alignment horizontal="center" vertical="center" wrapText="1"/>
    </xf>
    <xf numFmtId="0" fontId="5" fillId="11" borderId="4" xfId="1" applyFont="1" applyFill="1" applyBorder="1" applyAlignment="1">
      <alignment vertical="center" wrapText="1"/>
    </xf>
    <xf numFmtId="0" fontId="10" fillId="11" borderId="4" xfId="2" applyFont="1" applyFill="1" applyBorder="1" applyAlignment="1">
      <alignment horizontal="center" vertical="center" wrapText="1"/>
    </xf>
    <xf numFmtId="0" fontId="5" fillId="11" borderId="4" xfId="2" applyFont="1" applyFill="1" applyBorder="1" applyAlignment="1">
      <alignment vertical="top" wrapText="1"/>
    </xf>
    <xf numFmtId="0" fontId="5" fillId="11" borderId="4" xfId="2" applyFont="1" applyFill="1" applyBorder="1" applyAlignment="1">
      <alignment vertical="center" wrapText="1"/>
    </xf>
    <xf numFmtId="0" fontId="10" fillId="11" borderId="4" xfId="3" applyFont="1" applyFill="1" applyBorder="1" applyAlignment="1">
      <alignment horizontal="center" vertical="center" wrapText="1"/>
    </xf>
    <xf numFmtId="0" fontId="5" fillId="11" borderId="4" xfId="0" applyFont="1" applyFill="1" applyBorder="1" applyAlignment="1">
      <alignment horizontal="left" vertical="center" wrapText="1"/>
    </xf>
    <xf numFmtId="0" fontId="0" fillId="0" borderId="10" xfId="0" applyBorder="1"/>
    <xf numFmtId="0" fontId="0" fillId="5" borderId="10" xfId="0" applyFill="1" applyBorder="1"/>
    <xf numFmtId="0" fontId="14" fillId="12" borderId="11" xfId="3" applyFont="1" applyFill="1" applyBorder="1" applyAlignment="1">
      <alignment horizontal="center" vertical="center" wrapText="1"/>
    </xf>
    <xf numFmtId="9" fontId="0" fillId="0" borderId="0" xfId="5" applyFont="1" applyFill="1" applyBorder="1" applyAlignment="1">
      <alignment horizontal="center" vertical="center"/>
    </xf>
    <xf numFmtId="0" fontId="9" fillId="2" borderId="1" xfId="0" applyFont="1" applyFill="1" applyBorder="1" applyAlignment="1">
      <alignment horizontal="center" vertical="center" wrapText="1"/>
    </xf>
    <xf numFmtId="0" fontId="0" fillId="0" borderId="0" xfId="0" applyAlignment="1">
      <alignment horizontal="center" vertical="center" wrapText="1"/>
    </xf>
    <xf numFmtId="0" fontId="9" fillId="13" borderId="1" xfId="0" applyFont="1" applyFill="1" applyBorder="1" applyAlignment="1">
      <alignment horizontal="center" vertical="center"/>
    </xf>
    <xf numFmtId="0" fontId="8" fillId="13" borderId="4" xfId="0" applyFont="1" applyFill="1" applyBorder="1" applyAlignment="1" applyProtection="1">
      <alignment horizontal="justify" vertical="center" wrapText="1"/>
      <protection locked="0"/>
    </xf>
    <xf numFmtId="0" fontId="9" fillId="4" borderId="1" xfId="0" applyFont="1" applyFill="1" applyBorder="1" applyAlignment="1">
      <alignment horizontal="center" vertical="center"/>
    </xf>
    <xf numFmtId="0" fontId="8" fillId="4" borderId="4" xfId="0" applyFont="1" applyFill="1" applyBorder="1" applyAlignment="1" applyProtection="1">
      <alignment horizontal="justify" vertical="center" wrapText="1"/>
      <protection locked="0"/>
    </xf>
    <xf numFmtId="0" fontId="0" fillId="4" borderId="0" xfId="0" applyFill="1"/>
    <xf numFmtId="0" fontId="14" fillId="12" borderId="14" xfId="3" applyFont="1" applyFill="1" applyBorder="1" applyAlignment="1">
      <alignment horizontal="center" vertical="center" wrapText="1"/>
    </xf>
    <xf numFmtId="0" fontId="14" fillId="12" borderId="11" xfId="0" applyFont="1" applyFill="1" applyBorder="1" applyAlignment="1">
      <alignment horizontal="center" vertical="center"/>
    </xf>
    <xf numFmtId="0" fontId="8" fillId="4" borderId="11" xfId="0" applyFont="1" applyFill="1" applyBorder="1" applyAlignment="1">
      <alignment horizontal="center" vertical="center"/>
    </xf>
    <xf numFmtId="0" fontId="8" fillId="14" borderId="11" xfId="0" applyFont="1" applyFill="1" applyBorder="1" applyAlignment="1">
      <alignment horizontal="center" vertical="center"/>
    </xf>
    <xf numFmtId="9" fontId="8" fillId="14" borderId="11" xfId="5" applyFont="1" applyFill="1" applyBorder="1" applyAlignment="1">
      <alignment horizontal="center" vertical="center"/>
    </xf>
    <xf numFmtId="0" fontId="8" fillId="14" borderId="16" xfId="0" applyFont="1" applyFill="1" applyBorder="1" applyAlignment="1">
      <alignment horizontal="justify" vertical="top"/>
    </xf>
    <xf numFmtId="1" fontId="8" fillId="14" borderId="11" xfId="0" applyNumberFormat="1" applyFont="1" applyFill="1" applyBorder="1" applyAlignment="1">
      <alignment horizontal="center" vertical="center"/>
    </xf>
    <xf numFmtId="0" fontId="8" fillId="17" borderId="11" xfId="0" applyFont="1" applyFill="1" applyBorder="1" applyAlignment="1">
      <alignment horizontal="center" vertical="center"/>
    </xf>
    <xf numFmtId="9" fontId="8" fillId="17" borderId="11" xfId="5" applyFont="1" applyFill="1" applyBorder="1" applyAlignment="1">
      <alignment horizontal="center" vertical="center"/>
    </xf>
    <xf numFmtId="0" fontId="8" fillId="17" borderId="16" xfId="0" applyFont="1" applyFill="1" applyBorder="1" applyAlignment="1">
      <alignment horizontal="justify" vertical="top"/>
    </xf>
    <xf numFmtId="0" fontId="14" fillId="12" borderId="11" xfId="0" applyFont="1" applyFill="1" applyBorder="1" applyAlignment="1">
      <alignment horizontal="right" vertical="center"/>
    </xf>
    <xf numFmtId="0" fontId="14" fillId="12" borderId="11" xfId="0" applyFont="1" applyFill="1" applyBorder="1" applyAlignment="1">
      <alignment horizontal="center"/>
    </xf>
    <xf numFmtId="9" fontId="14" fillId="12" borderId="11" xfId="5" applyFont="1" applyFill="1" applyBorder="1" applyAlignment="1">
      <alignment horizontal="center"/>
    </xf>
    <xf numFmtId="0" fontId="8" fillId="0" borderId="16" xfId="0" applyFont="1" applyBorder="1"/>
    <xf numFmtId="1" fontId="8" fillId="17" borderId="11" xfId="0" applyNumberFormat="1" applyFont="1" applyFill="1" applyBorder="1" applyAlignment="1">
      <alignment horizontal="center" vertical="center"/>
    </xf>
    <xf numFmtId="1" fontId="8" fillId="4" borderId="11" xfId="0" applyNumberFormat="1" applyFont="1" applyFill="1" applyBorder="1" applyAlignment="1">
      <alignment horizontal="center" vertical="center"/>
    </xf>
    <xf numFmtId="9" fontId="8" fillId="4" borderId="11" xfId="5" applyFont="1" applyFill="1" applyBorder="1" applyAlignment="1">
      <alignment horizontal="center" vertical="center"/>
    </xf>
    <xf numFmtId="0" fontId="8" fillId="0" borderId="16" xfId="0" applyFont="1" applyBorder="1" applyAlignment="1">
      <alignment horizontal="justify" vertical="top"/>
    </xf>
    <xf numFmtId="0" fontId="8" fillId="16" borderId="11" xfId="0" applyFont="1" applyFill="1" applyBorder="1" applyAlignment="1">
      <alignment horizontal="center" vertical="center"/>
    </xf>
    <xf numFmtId="166" fontId="8" fillId="16" borderId="11" xfId="0" applyNumberFormat="1" applyFont="1" applyFill="1" applyBorder="1" applyAlignment="1">
      <alignment horizontal="center" vertical="center"/>
    </xf>
    <xf numFmtId="9" fontId="8" fillId="16" borderId="11" xfId="5" applyFont="1" applyFill="1" applyBorder="1" applyAlignment="1">
      <alignment horizontal="center" vertical="center"/>
    </xf>
    <xf numFmtId="0" fontId="8" fillId="16" borderId="16" xfId="0" applyFont="1" applyFill="1" applyBorder="1" applyAlignment="1">
      <alignment horizontal="justify" vertical="top"/>
    </xf>
    <xf numFmtId="167" fontId="14" fillId="12" borderId="11" xfId="5" applyNumberFormat="1" applyFont="1" applyFill="1" applyBorder="1" applyAlignment="1">
      <alignment horizontal="center"/>
    </xf>
    <xf numFmtId="0" fontId="8" fillId="4" borderId="12" xfId="0" applyFont="1" applyFill="1" applyBorder="1" applyAlignment="1">
      <alignment horizontal="center" vertical="center"/>
    </xf>
    <xf numFmtId="9" fontId="8" fillId="4" borderId="12" xfId="5" applyFont="1" applyFill="1" applyBorder="1" applyAlignment="1">
      <alignment horizontal="center" vertical="center"/>
    </xf>
    <xf numFmtId="1" fontId="8" fillId="4" borderId="12" xfId="0" applyNumberFormat="1" applyFont="1" applyFill="1" applyBorder="1" applyAlignment="1">
      <alignment horizontal="center" vertical="center"/>
    </xf>
    <xf numFmtId="0" fontId="8" fillId="16" borderId="12" xfId="0" applyFont="1" applyFill="1" applyBorder="1" applyAlignment="1">
      <alignment horizontal="center" vertical="center"/>
    </xf>
    <xf numFmtId="9" fontId="8" fillId="16" borderId="12" xfId="5" applyFont="1" applyFill="1" applyBorder="1" applyAlignment="1">
      <alignment horizontal="center" vertical="center"/>
    </xf>
    <xf numFmtId="166" fontId="8" fillId="4" borderId="12" xfId="0" applyNumberFormat="1" applyFont="1" applyFill="1" applyBorder="1" applyAlignment="1">
      <alignment horizontal="center" vertical="center"/>
    </xf>
    <xf numFmtId="166" fontId="8" fillId="16" borderId="12" xfId="0" applyNumberFormat="1" applyFont="1" applyFill="1" applyBorder="1" applyAlignment="1">
      <alignment horizontal="center" vertical="center"/>
    </xf>
    <xf numFmtId="0" fontId="8" fillId="14" borderId="12" xfId="0" applyFont="1" applyFill="1" applyBorder="1" applyAlignment="1">
      <alignment horizontal="center" vertical="center"/>
    </xf>
    <xf numFmtId="9" fontId="8" fillId="14" borderId="12" xfId="5" applyFont="1" applyFill="1" applyBorder="1" applyAlignment="1">
      <alignment horizontal="center" vertical="center"/>
    </xf>
    <xf numFmtId="0" fontId="8" fillId="15" borderId="12" xfId="0" applyFont="1" applyFill="1" applyBorder="1" applyAlignment="1">
      <alignment horizontal="center" vertical="center"/>
    </xf>
    <xf numFmtId="9" fontId="8" fillId="15" borderId="12" xfId="5" applyFont="1" applyFill="1" applyBorder="1" applyAlignment="1">
      <alignment horizontal="center" vertical="center"/>
    </xf>
    <xf numFmtId="0" fontId="8" fillId="15" borderId="16" xfId="0" applyFont="1" applyFill="1" applyBorder="1" applyAlignment="1">
      <alignment horizontal="justify" vertical="top"/>
    </xf>
    <xf numFmtId="1" fontId="8" fillId="14" borderId="12" xfId="0" applyNumberFormat="1" applyFont="1" applyFill="1" applyBorder="1" applyAlignment="1">
      <alignment horizontal="center" vertical="center"/>
    </xf>
    <xf numFmtId="9" fontId="6" fillId="0" borderId="11" xfId="5" applyFont="1" applyFill="1" applyBorder="1" applyAlignment="1">
      <alignment horizontal="center"/>
    </xf>
    <xf numFmtId="0" fontId="20" fillId="0" borderId="0" xfId="0" applyFont="1"/>
    <xf numFmtId="0" fontId="21" fillId="18" borderId="13" xfId="0" applyFont="1" applyFill="1" applyBorder="1" applyAlignment="1">
      <alignment horizontal="center" vertical="center" wrapText="1"/>
    </xf>
    <xf numFmtId="0" fontId="22" fillId="0" borderId="13" xfId="0" applyFont="1" applyBorder="1" applyAlignment="1">
      <alignment horizontal="center" vertical="center" wrapText="1"/>
    </xf>
    <xf numFmtId="9" fontId="22" fillId="0" borderId="13" xfId="5" applyFont="1" applyBorder="1" applyAlignment="1">
      <alignment horizontal="center" vertical="center" wrapText="1"/>
    </xf>
    <xf numFmtId="10" fontId="22" fillId="0" borderId="13" xfId="5" applyNumberFormat="1" applyFont="1" applyBorder="1" applyAlignment="1">
      <alignment horizontal="center" vertical="center" wrapText="1"/>
    </xf>
    <xf numFmtId="167" fontId="22" fillId="0" borderId="13" xfId="5" applyNumberFormat="1" applyFont="1" applyBorder="1" applyAlignment="1">
      <alignment horizontal="center" vertical="center" wrapText="1"/>
    </xf>
    <xf numFmtId="0" fontId="21" fillId="19" borderId="13" xfId="0" applyFont="1" applyFill="1" applyBorder="1" applyAlignment="1">
      <alignment horizontal="center" vertical="center" wrapText="1"/>
    </xf>
    <xf numFmtId="0" fontId="21" fillId="19" borderId="13" xfId="0" applyFont="1" applyFill="1" applyBorder="1" applyAlignment="1">
      <alignment horizontal="center" vertical="center"/>
    </xf>
    <xf numFmtId="9" fontId="21" fillId="19" borderId="13" xfId="5" applyFont="1" applyFill="1" applyBorder="1" applyAlignment="1">
      <alignment horizontal="center" vertical="center" wrapText="1"/>
    </xf>
    <xf numFmtId="10" fontId="21" fillId="19" borderId="13" xfId="5" applyNumberFormat="1" applyFont="1" applyFill="1" applyBorder="1" applyAlignment="1">
      <alignment horizontal="center" vertical="center" wrapText="1"/>
    </xf>
    <xf numFmtId="0" fontId="22" fillId="0" borderId="0" xfId="0" applyFont="1"/>
    <xf numFmtId="0" fontId="23" fillId="12" borderId="11" xfId="0" applyFont="1" applyFill="1" applyBorder="1" applyAlignment="1">
      <alignment horizontal="center" vertical="center"/>
    </xf>
    <xf numFmtId="0" fontId="23" fillId="12" borderId="11" xfId="3" applyFont="1" applyFill="1" applyBorder="1" applyAlignment="1">
      <alignment horizontal="center" vertical="center" wrapText="1"/>
    </xf>
    <xf numFmtId="0" fontId="23" fillId="12" borderId="14" xfId="3" applyFont="1" applyFill="1" applyBorder="1" applyAlignment="1">
      <alignment horizontal="center" vertical="center" wrapText="1"/>
    </xf>
    <xf numFmtId="0" fontId="22" fillId="4" borderId="11" xfId="0" applyFont="1" applyFill="1" applyBorder="1" applyAlignment="1">
      <alignment horizontal="center" vertical="center"/>
    </xf>
    <xf numFmtId="0" fontId="22" fillId="14" borderId="11" xfId="0" applyFont="1" applyFill="1" applyBorder="1" applyAlignment="1">
      <alignment horizontal="center" vertical="center"/>
    </xf>
    <xf numFmtId="9" fontId="22" fillId="14" borderId="11" xfId="5" applyFont="1" applyFill="1" applyBorder="1" applyAlignment="1">
      <alignment horizontal="center" vertical="center"/>
    </xf>
    <xf numFmtId="0" fontId="22" fillId="14" borderId="16" xfId="0" applyFont="1" applyFill="1" applyBorder="1" applyAlignment="1">
      <alignment horizontal="justify" vertical="top"/>
    </xf>
    <xf numFmtId="1" fontId="22" fillId="14" borderId="11" xfId="0" applyNumberFormat="1" applyFont="1" applyFill="1" applyBorder="1" applyAlignment="1">
      <alignment horizontal="center" vertical="center"/>
    </xf>
    <xf numFmtId="0" fontId="22" fillId="17" borderId="11" xfId="0" applyFont="1" applyFill="1" applyBorder="1" applyAlignment="1">
      <alignment horizontal="center" vertical="center"/>
    </xf>
    <xf numFmtId="9" fontId="22" fillId="17" borderId="11" xfId="5" applyFont="1" applyFill="1" applyBorder="1" applyAlignment="1">
      <alignment horizontal="center" vertical="center"/>
    </xf>
    <xf numFmtId="0" fontId="22" fillId="17" borderId="16" xfId="0" applyFont="1" applyFill="1" applyBorder="1" applyAlignment="1">
      <alignment horizontal="justify" vertical="top"/>
    </xf>
    <xf numFmtId="0" fontId="23" fillId="12" borderId="11" xfId="0" applyFont="1" applyFill="1" applyBorder="1" applyAlignment="1">
      <alignment horizontal="right" vertical="center"/>
    </xf>
    <xf numFmtId="0" fontId="23" fillId="12" borderId="11" xfId="0" applyFont="1" applyFill="1" applyBorder="1" applyAlignment="1">
      <alignment horizontal="center"/>
    </xf>
    <xf numFmtId="9" fontId="23" fillId="12" borderId="11" xfId="5" applyFont="1" applyFill="1" applyBorder="1" applyAlignment="1">
      <alignment horizontal="center"/>
    </xf>
    <xf numFmtId="0" fontId="22" fillId="0" borderId="16" xfId="0" applyFont="1" applyBorder="1"/>
    <xf numFmtId="1" fontId="22" fillId="17" borderId="11" xfId="0" applyNumberFormat="1" applyFont="1" applyFill="1" applyBorder="1" applyAlignment="1">
      <alignment horizontal="center" vertical="center"/>
    </xf>
    <xf numFmtId="1" fontId="22" fillId="4" borderId="11" xfId="0" applyNumberFormat="1" applyFont="1" applyFill="1" applyBorder="1" applyAlignment="1">
      <alignment horizontal="center" vertical="center"/>
    </xf>
    <xf numFmtId="9" fontId="22" fillId="4" borderId="11" xfId="5" applyFont="1" applyFill="1" applyBorder="1" applyAlignment="1">
      <alignment horizontal="center" vertical="center"/>
    </xf>
    <xf numFmtId="0" fontId="22" fillId="0" borderId="16" xfId="0" applyFont="1" applyBorder="1" applyAlignment="1">
      <alignment horizontal="justify" vertical="top"/>
    </xf>
    <xf numFmtId="167" fontId="23" fillId="12" borderId="11" xfId="5" applyNumberFormat="1" applyFont="1" applyFill="1" applyBorder="1" applyAlignment="1">
      <alignment horizontal="center"/>
    </xf>
    <xf numFmtId="0" fontId="22" fillId="4" borderId="12" xfId="0" applyFont="1" applyFill="1" applyBorder="1" applyAlignment="1">
      <alignment horizontal="center" vertical="center"/>
    </xf>
    <xf numFmtId="9" fontId="22" fillId="4" borderId="12" xfId="5" applyFont="1" applyFill="1" applyBorder="1" applyAlignment="1">
      <alignment horizontal="center" vertical="center"/>
    </xf>
    <xf numFmtId="1" fontId="22" fillId="4" borderId="12" xfId="0" applyNumberFormat="1" applyFont="1" applyFill="1" applyBorder="1" applyAlignment="1">
      <alignment horizontal="center" vertical="center"/>
    </xf>
    <xf numFmtId="166" fontId="22" fillId="4" borderId="12" xfId="0" applyNumberFormat="1" applyFont="1" applyFill="1" applyBorder="1" applyAlignment="1">
      <alignment horizontal="center" vertical="center"/>
    </xf>
    <xf numFmtId="0" fontId="22" fillId="14" borderId="12" xfId="0" applyFont="1" applyFill="1" applyBorder="1" applyAlignment="1">
      <alignment horizontal="center" vertical="center"/>
    </xf>
    <xf numFmtId="9" fontId="22" fillId="14" borderId="12" xfId="5" applyFont="1" applyFill="1" applyBorder="1" applyAlignment="1">
      <alignment horizontal="center" vertical="center"/>
    </xf>
    <xf numFmtId="1" fontId="22" fillId="14" borderId="12" xfId="0" applyNumberFormat="1" applyFont="1" applyFill="1" applyBorder="1" applyAlignment="1">
      <alignment horizontal="center" vertical="center"/>
    </xf>
    <xf numFmtId="0" fontId="22" fillId="0" borderId="0" xfId="0" applyFont="1" applyAlignment="1">
      <alignment vertical="center"/>
    </xf>
    <xf numFmtId="0" fontId="22" fillId="0" borderId="16" xfId="0" applyFont="1" applyBorder="1" applyAlignment="1">
      <alignment horizontal="justify" vertical="center"/>
    </xf>
    <xf numFmtId="0" fontId="25" fillId="0" borderId="16" xfId="0" applyFont="1" applyBorder="1"/>
    <xf numFmtId="9" fontId="26" fillId="0" borderId="11" xfId="5" applyFont="1" applyFill="1" applyBorder="1" applyAlignment="1">
      <alignment horizontal="center"/>
    </xf>
    <xf numFmtId="0" fontId="25" fillId="0" borderId="0" xfId="0" applyFont="1"/>
    <xf numFmtId="1" fontId="5" fillId="0" borderId="4" xfId="2" applyNumberFormat="1" applyFont="1" applyBorder="1" applyAlignment="1">
      <alignment horizontal="center" vertical="center" wrapText="1"/>
    </xf>
    <xf numFmtId="0" fontId="6" fillId="0" borderId="4" xfId="0" applyFont="1" applyBorder="1" applyAlignment="1">
      <alignment horizontal="center" vertical="center" wrapText="1"/>
    </xf>
    <xf numFmtId="0" fontId="16" fillId="0" borderId="4" xfId="0" applyFont="1" applyBorder="1" applyAlignment="1">
      <alignment horizontal="justify" vertical="top" wrapText="1"/>
    </xf>
    <xf numFmtId="166" fontId="5" fillId="0" borderId="4" xfId="0" applyNumberFormat="1" applyFont="1" applyBorder="1" applyAlignment="1">
      <alignment horizontal="center" vertical="center"/>
    </xf>
    <xf numFmtId="0" fontId="17" fillId="0" borderId="15" xfId="0" applyFont="1" applyBorder="1" applyAlignment="1">
      <alignment horizontal="left" vertical="center" wrapText="1"/>
    </xf>
    <xf numFmtId="0" fontId="16" fillId="0" borderId="4" xfId="0" applyFont="1" applyBorder="1" applyAlignment="1">
      <alignment horizontal="center" vertical="center" wrapText="1"/>
    </xf>
    <xf numFmtId="0" fontId="6" fillId="0" borderId="4" xfId="1" applyFont="1" applyBorder="1" applyAlignment="1">
      <alignment horizontal="center" vertical="center" wrapText="1"/>
    </xf>
    <xf numFmtId="0" fontId="16" fillId="0" borderId="4" xfId="1" applyFont="1" applyBorder="1" applyAlignment="1">
      <alignment horizontal="justify" vertical="top" wrapText="1"/>
    </xf>
    <xf numFmtId="1" fontId="6" fillId="0" borderId="4" xfId="0" applyNumberFormat="1" applyFont="1" applyBorder="1" applyAlignment="1">
      <alignment horizontal="center" vertical="center" wrapText="1"/>
    </xf>
    <xf numFmtId="0" fontId="16" fillId="0" borderId="4" xfId="0" applyFont="1" applyBorder="1" applyAlignment="1">
      <alignment horizontal="justify" vertical="top"/>
    </xf>
    <xf numFmtId="0" fontId="6" fillId="0" borderId="14" xfId="0" applyFont="1" applyBorder="1" applyAlignment="1">
      <alignment horizontal="center" vertical="center" wrapText="1"/>
    </xf>
    <xf numFmtId="0" fontId="22" fillId="20" borderId="11" xfId="0" applyFont="1" applyFill="1" applyBorder="1" applyAlignment="1">
      <alignment horizontal="center" vertical="center"/>
    </xf>
    <xf numFmtId="166" fontId="22" fillId="20" borderId="11" xfId="0" applyNumberFormat="1" applyFont="1" applyFill="1" applyBorder="1" applyAlignment="1">
      <alignment horizontal="center" vertical="center"/>
    </xf>
    <xf numFmtId="9" fontId="22" fillId="20" borderId="11" xfId="5" applyFont="1" applyFill="1" applyBorder="1" applyAlignment="1">
      <alignment horizontal="center" vertical="center"/>
    </xf>
    <xf numFmtId="0" fontId="22" fillId="20" borderId="16" xfId="0" applyFont="1" applyFill="1" applyBorder="1" applyAlignment="1">
      <alignment horizontal="justify" vertical="top"/>
    </xf>
    <xf numFmtId="0" fontId="22" fillId="20" borderId="12" xfId="0" applyFont="1" applyFill="1" applyBorder="1" applyAlignment="1">
      <alignment horizontal="center" vertical="center"/>
    </xf>
    <xf numFmtId="9" fontId="22" fillId="20" borderId="12" xfId="5" applyFont="1" applyFill="1" applyBorder="1" applyAlignment="1">
      <alignment horizontal="center" vertical="center"/>
    </xf>
    <xf numFmtId="166" fontId="22" fillId="20" borderId="12" xfId="0" applyNumberFormat="1" applyFont="1" applyFill="1" applyBorder="1" applyAlignment="1">
      <alignment horizontal="center" vertical="center"/>
    </xf>
    <xf numFmtId="0" fontId="19" fillId="0" borderId="16" xfId="0" applyFont="1" applyBorder="1" applyAlignment="1">
      <alignment horizontal="center"/>
    </xf>
    <xf numFmtId="0" fontId="8" fillId="4" borderId="11" xfId="0" applyFont="1" applyFill="1" applyBorder="1" applyAlignment="1">
      <alignment horizontal="center" vertical="center"/>
    </xf>
    <xf numFmtId="0" fontId="8" fillId="4" borderId="12" xfId="0" applyFont="1" applyFill="1" applyBorder="1" applyAlignment="1">
      <alignment horizontal="center" vertical="center"/>
    </xf>
    <xf numFmtId="0" fontId="22" fillId="0" borderId="18" xfId="0" applyFont="1" applyBorder="1" applyAlignment="1">
      <alignment horizontal="center"/>
    </xf>
    <xf numFmtId="0" fontId="22" fillId="0" borderId="19" xfId="0" applyFont="1" applyBorder="1" applyAlignment="1">
      <alignment horizontal="center"/>
    </xf>
    <xf numFmtId="0" fontId="22" fillId="4" borderId="17" xfId="0" applyFont="1" applyFill="1" applyBorder="1" applyAlignment="1">
      <alignment horizontal="center" vertical="center"/>
    </xf>
    <xf numFmtId="0" fontId="22" fillId="4" borderId="14" xfId="0" applyFont="1" applyFill="1" applyBorder="1" applyAlignment="1">
      <alignment horizontal="center" vertical="center"/>
    </xf>
    <xf numFmtId="0" fontId="22" fillId="4" borderId="3" xfId="0" applyFont="1" applyFill="1" applyBorder="1" applyAlignment="1">
      <alignment horizontal="center" vertical="center"/>
    </xf>
    <xf numFmtId="0" fontId="22" fillId="4" borderId="11" xfId="0" applyFont="1" applyFill="1" applyBorder="1" applyAlignment="1">
      <alignment horizontal="center" vertical="center"/>
    </xf>
    <xf numFmtId="0" fontId="24" fillId="0" borderId="16" xfId="0" applyFont="1" applyBorder="1" applyAlignment="1">
      <alignment horizontal="right"/>
    </xf>
    <xf numFmtId="0" fontId="9" fillId="2" borderId="1" xfId="0" applyFont="1" applyFill="1" applyBorder="1" applyAlignment="1">
      <alignment horizontal="center" vertical="center"/>
    </xf>
    <xf numFmtId="0" fontId="8" fillId="0" borderId="0" xfId="0" applyFont="1"/>
  </cellXfs>
  <cellStyles count="6">
    <cellStyle name="Normal" xfId="0" builtinId="0"/>
    <cellStyle name="Normal 3" xfId="1" xr:uid="{00000000-0005-0000-0000-000001000000}"/>
    <cellStyle name="Normal 5" xfId="3" xr:uid="{00000000-0005-0000-0000-000002000000}"/>
    <cellStyle name="Normal 6 2" xfId="2" xr:uid="{00000000-0005-0000-0000-000003000000}"/>
    <cellStyle name="Normal 7" xfId="4" xr:uid="{00000000-0005-0000-0000-000004000000}"/>
    <cellStyle name="Porcentaje" xfId="5" builtinId="5"/>
  </cellStyles>
  <dxfs count="0"/>
  <tableStyles count="0" defaultTableStyle="TableStyleMedium2" defaultPivotStyle="PivotStyleLight16"/>
  <colors>
    <mruColors>
      <color rgb="FFFF6600"/>
      <color rgb="FFFF7C8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1</xdr:row>
      <xdr:rowOff>190543</xdr:rowOff>
    </xdr:to>
    <xdr:pic>
      <xdr:nvPicPr>
        <xdr:cNvPr id="2" name="Picture 1" descr="Picture">
          <a:extLst>
            <a:ext uri="{FF2B5EF4-FFF2-40B4-BE49-F238E27FC236}">
              <a16:creationId xmlns:a16="http://schemas.microsoft.com/office/drawing/2014/main" id="{57815B42-157D-4FED-9AAB-BBF722761871}"/>
            </a:ext>
          </a:extLst>
        </xdr:cNvPr>
        <xdr:cNvPicPr>
          <a:picLocks noChangeAspect="1"/>
        </xdr:cNvPicPr>
      </xdr:nvPicPr>
      <xdr:blipFill>
        <a:blip xmlns:r="http://schemas.openxmlformats.org/officeDocument/2006/relationships" r:embed="rId1"/>
        <a:stretch>
          <a:fillRect/>
        </a:stretch>
      </xdr:blipFill>
      <xdr:spPr>
        <a:xfrm>
          <a:off x="0" y="0"/>
          <a:ext cx="609709" cy="5715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1</xdr:row>
      <xdr:rowOff>190543</xdr:rowOff>
    </xdr:to>
    <xdr:pic>
      <xdr:nvPicPr>
        <xdr:cNvPr id="2" name="Picture 1" descr="Picture">
          <a:extLst>
            <a:ext uri="{FF2B5EF4-FFF2-40B4-BE49-F238E27FC236}">
              <a16:creationId xmlns:a16="http://schemas.microsoft.com/office/drawing/2014/main" id="{BFC12AE7-5719-421C-B1F8-EE024F017FAD}"/>
            </a:ext>
          </a:extLst>
        </xdr:cNvPr>
        <xdr:cNvPicPr>
          <a:picLocks noChangeAspect="1"/>
        </xdr:cNvPicPr>
      </xdr:nvPicPr>
      <xdr:blipFill>
        <a:blip xmlns:r="http://schemas.openxmlformats.org/officeDocument/2006/relationships" r:embed="rId1"/>
        <a:stretch>
          <a:fillRect/>
        </a:stretch>
      </xdr:blipFill>
      <xdr:spPr>
        <a:xfrm>
          <a:off x="0" y="0"/>
          <a:ext cx="609709" cy="5715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1</xdr:row>
      <xdr:rowOff>190543</xdr:rowOff>
    </xdr:to>
    <xdr:pic>
      <xdr:nvPicPr>
        <xdr:cNvPr id="2" name="Picture 1" descr="Picture">
          <a:extLst>
            <a:ext uri="{FF2B5EF4-FFF2-40B4-BE49-F238E27FC236}">
              <a16:creationId xmlns:a16="http://schemas.microsoft.com/office/drawing/2014/main" id="{E9509EA9-867C-45F8-9194-07AFA459DE7C}"/>
            </a:ext>
          </a:extLst>
        </xdr:cNvPr>
        <xdr:cNvPicPr>
          <a:picLocks noChangeAspect="1"/>
        </xdr:cNvPicPr>
      </xdr:nvPicPr>
      <xdr:blipFill>
        <a:blip xmlns:r="http://schemas.openxmlformats.org/officeDocument/2006/relationships" r:embed="rId1"/>
        <a:stretch>
          <a:fillRect/>
        </a:stretch>
      </xdr:blipFill>
      <xdr:spPr>
        <a:xfrm>
          <a:off x="0" y="0"/>
          <a:ext cx="609709" cy="5715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1</xdr:row>
      <xdr:rowOff>190543</xdr:rowOff>
    </xdr:to>
    <xdr:pic>
      <xdr:nvPicPr>
        <xdr:cNvPr id="2" name="Picture 1" descr="Picture">
          <a:extLst>
            <a:ext uri="{FF2B5EF4-FFF2-40B4-BE49-F238E27FC236}">
              <a16:creationId xmlns:a16="http://schemas.microsoft.com/office/drawing/2014/main" id="{CA8177FD-8422-4F6E-9F6A-AB92EA722BAD}"/>
            </a:ext>
          </a:extLst>
        </xdr:cNvPr>
        <xdr:cNvPicPr>
          <a:picLocks noChangeAspect="1"/>
        </xdr:cNvPicPr>
      </xdr:nvPicPr>
      <xdr:blipFill>
        <a:blip xmlns:r="http://schemas.openxmlformats.org/officeDocument/2006/relationships" r:embed="rId1"/>
        <a:stretch>
          <a:fillRect/>
        </a:stretch>
      </xdr:blipFill>
      <xdr:spPr>
        <a:xfrm>
          <a:off x="0" y="0"/>
          <a:ext cx="609709" cy="57154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1</xdr:row>
      <xdr:rowOff>190543</xdr:rowOff>
    </xdr:to>
    <xdr:pic>
      <xdr:nvPicPr>
        <xdr:cNvPr id="2" name="Picture 1" descr="Picture">
          <a:extLst>
            <a:ext uri="{FF2B5EF4-FFF2-40B4-BE49-F238E27FC236}">
              <a16:creationId xmlns:a16="http://schemas.microsoft.com/office/drawing/2014/main" id="{6BFE39B7-3FE0-4227-8EB9-431A93D8FCD8}"/>
            </a:ext>
          </a:extLst>
        </xdr:cNvPr>
        <xdr:cNvPicPr>
          <a:picLocks noChangeAspect="1"/>
        </xdr:cNvPicPr>
      </xdr:nvPicPr>
      <xdr:blipFill>
        <a:blip xmlns:r="http://schemas.openxmlformats.org/officeDocument/2006/relationships" r:embed="rId1"/>
        <a:stretch>
          <a:fillRect/>
        </a:stretch>
      </xdr:blipFill>
      <xdr:spPr>
        <a:xfrm>
          <a:off x="0" y="0"/>
          <a:ext cx="609709" cy="571543"/>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4B7D9-1C4A-4945-881E-75BC7F62EAAE}">
  <dimension ref="A1:T365"/>
  <sheetViews>
    <sheetView zoomScale="90" zoomScaleNormal="90" workbookViewId="0">
      <selection activeCell="F3" sqref="F3"/>
    </sheetView>
  </sheetViews>
  <sheetFormatPr baseColWidth="10" defaultColWidth="9.140625" defaultRowHeight="15"/>
  <cols>
    <col min="1" max="5" width="28.85546875" customWidth="1"/>
    <col min="6" max="6" width="36.42578125" customWidth="1"/>
    <col min="7" max="7" width="23.85546875" customWidth="1"/>
    <col min="8" max="8" width="31" customWidth="1"/>
    <col min="9" max="15" width="20.7109375" customWidth="1"/>
    <col min="16" max="16" width="20.140625" customWidth="1"/>
    <col min="17" max="17" width="13.85546875" customWidth="1"/>
    <col min="18" max="18" width="13" customWidth="1"/>
    <col min="19" max="19" width="16.5703125" customWidth="1"/>
    <col min="20" max="243" width="8" customWidth="1"/>
  </cols>
  <sheetData>
    <row r="1" spans="1:20" s="126" customFormat="1" ht="60">
      <c r="A1" s="70"/>
      <c r="B1" s="70"/>
      <c r="C1" s="70" t="s">
        <v>11</v>
      </c>
      <c r="D1" s="70" t="s">
        <v>12</v>
      </c>
      <c r="E1" s="70" t="s">
        <v>994</v>
      </c>
      <c r="F1" s="125" t="s">
        <v>14</v>
      </c>
      <c r="G1" s="125" t="s">
        <v>15</v>
      </c>
      <c r="H1" s="125" t="s">
        <v>16</v>
      </c>
      <c r="I1" s="125" t="s">
        <v>17</v>
      </c>
      <c r="J1" s="125" t="s">
        <v>18</v>
      </c>
      <c r="K1" s="125" t="s">
        <v>19</v>
      </c>
      <c r="L1" s="125" t="s">
        <v>20</v>
      </c>
      <c r="M1" s="125" t="s">
        <v>21</v>
      </c>
      <c r="N1" s="125" t="s">
        <v>22</v>
      </c>
      <c r="O1" s="125" t="s">
        <v>23</v>
      </c>
      <c r="P1" s="70" t="s">
        <v>677</v>
      </c>
      <c r="Q1" s="70" t="s">
        <v>678</v>
      </c>
      <c r="R1" s="70" t="s">
        <v>679</v>
      </c>
      <c r="S1" s="70" t="s">
        <v>680</v>
      </c>
    </row>
    <row r="2" spans="1:20" ht="158.25" customHeight="1">
      <c r="A2" s="46">
        <v>20</v>
      </c>
      <c r="B2" s="53" t="s">
        <v>24</v>
      </c>
      <c r="C2" s="50" t="s">
        <v>25</v>
      </c>
      <c r="D2" s="64" t="s">
        <v>1136</v>
      </c>
      <c r="E2" s="44" t="s">
        <v>688</v>
      </c>
      <c r="F2" s="44" t="s">
        <v>39</v>
      </c>
      <c r="G2" s="5" t="s">
        <v>1018</v>
      </c>
      <c r="H2" s="10" t="s">
        <v>1019</v>
      </c>
      <c r="I2" s="4" t="s">
        <v>62</v>
      </c>
      <c r="J2" s="4">
        <v>3</v>
      </c>
      <c r="K2" s="7">
        <v>45292</v>
      </c>
      <c r="L2" s="7">
        <v>45657</v>
      </c>
      <c r="M2" s="212">
        <f t="shared" ref="M2:M20" si="0">(+L2-K2)/7</f>
        <v>52.142857142857146</v>
      </c>
      <c r="N2" s="213">
        <v>3</v>
      </c>
      <c r="O2" s="214" t="s">
        <v>1094</v>
      </c>
      <c r="P2" s="71">
        <v>3</v>
      </c>
      <c r="Q2" s="73">
        <f t="shared" ref="Q2:Q20" si="1">P2/J2</f>
        <v>1</v>
      </c>
      <c r="R2" s="73">
        <f t="shared" ref="R2:R20" si="2">N2/J2</f>
        <v>1</v>
      </c>
      <c r="S2" s="73">
        <f t="shared" ref="S2:S20" si="3">N2/P2</f>
        <v>1</v>
      </c>
      <c r="T2">
        <f t="shared" ref="T2:T20" si="4">P2-N2</f>
        <v>0</v>
      </c>
    </row>
    <row r="3" spans="1:20" ht="152.25" customHeight="1">
      <c r="A3" s="46">
        <v>21</v>
      </c>
      <c r="B3" s="53" t="s">
        <v>273</v>
      </c>
      <c r="C3" s="50" t="s">
        <v>25</v>
      </c>
      <c r="D3" s="64" t="s">
        <v>1136</v>
      </c>
      <c r="E3" s="44" t="s">
        <v>688</v>
      </c>
      <c r="F3" s="5" t="s">
        <v>69</v>
      </c>
      <c r="G3" s="5" t="s">
        <v>70</v>
      </c>
      <c r="H3" s="10" t="s">
        <v>72</v>
      </c>
      <c r="I3" s="4" t="s">
        <v>68</v>
      </c>
      <c r="J3" s="4">
        <v>3</v>
      </c>
      <c r="K3" s="7">
        <v>45292</v>
      </c>
      <c r="L3" s="7">
        <v>45657</v>
      </c>
      <c r="M3" s="212">
        <f t="shared" si="0"/>
        <v>52.142857142857146</v>
      </c>
      <c r="N3" s="213">
        <v>3</v>
      </c>
      <c r="O3" s="214" t="s">
        <v>1077</v>
      </c>
      <c r="P3" s="71">
        <v>3</v>
      </c>
      <c r="Q3" s="73">
        <f t="shared" si="1"/>
        <v>1</v>
      </c>
      <c r="R3" s="73">
        <f t="shared" si="2"/>
        <v>1</v>
      </c>
      <c r="S3" s="73">
        <f t="shared" si="3"/>
        <v>1</v>
      </c>
      <c r="T3">
        <f t="shared" si="4"/>
        <v>0</v>
      </c>
    </row>
    <row r="4" spans="1:20" ht="160.5" customHeight="1">
      <c r="A4" s="46">
        <v>22</v>
      </c>
      <c r="B4" s="53" t="s">
        <v>274</v>
      </c>
      <c r="C4" s="50" t="s">
        <v>25</v>
      </c>
      <c r="D4" s="64" t="s">
        <v>1136</v>
      </c>
      <c r="E4" s="44" t="s">
        <v>688</v>
      </c>
      <c r="F4" s="5" t="s">
        <v>69</v>
      </c>
      <c r="G4" s="5" t="s">
        <v>70</v>
      </c>
      <c r="H4" s="10" t="s">
        <v>73</v>
      </c>
      <c r="I4" s="4" t="s">
        <v>74</v>
      </c>
      <c r="J4" s="4">
        <v>6</v>
      </c>
      <c r="K4" s="7">
        <v>45292</v>
      </c>
      <c r="L4" s="7">
        <v>45657</v>
      </c>
      <c r="M4" s="212">
        <f t="shared" si="0"/>
        <v>52.142857142857146</v>
      </c>
      <c r="N4" s="213">
        <v>6</v>
      </c>
      <c r="O4" s="214" t="s">
        <v>1078</v>
      </c>
      <c r="P4" s="71">
        <v>6</v>
      </c>
      <c r="Q4" s="73">
        <f t="shared" si="1"/>
        <v>1</v>
      </c>
      <c r="R4" s="73">
        <f t="shared" si="2"/>
        <v>1</v>
      </c>
      <c r="S4" s="73">
        <f t="shared" si="3"/>
        <v>1</v>
      </c>
      <c r="T4">
        <f t="shared" si="4"/>
        <v>0</v>
      </c>
    </row>
    <row r="5" spans="1:20" ht="115.5" customHeight="1">
      <c r="A5" s="46">
        <v>23</v>
      </c>
      <c r="B5" s="53" t="s">
        <v>275</v>
      </c>
      <c r="C5" s="50" t="s">
        <v>25</v>
      </c>
      <c r="D5" s="64" t="s">
        <v>1138</v>
      </c>
      <c r="E5" s="44" t="s">
        <v>689</v>
      </c>
      <c r="F5" s="44" t="s">
        <v>39</v>
      </c>
      <c r="G5" s="5" t="s">
        <v>157</v>
      </c>
      <c r="H5" s="13" t="s">
        <v>159</v>
      </c>
      <c r="I5" s="4" t="s">
        <v>68</v>
      </c>
      <c r="J5" s="4">
        <v>1</v>
      </c>
      <c r="K5" s="7">
        <v>45366</v>
      </c>
      <c r="L5" s="7">
        <v>45442</v>
      </c>
      <c r="M5" s="212">
        <f t="shared" si="0"/>
        <v>10.857142857142858</v>
      </c>
      <c r="N5" s="213">
        <v>1</v>
      </c>
      <c r="O5" s="214" t="s">
        <v>967</v>
      </c>
      <c r="P5" s="71">
        <v>1</v>
      </c>
      <c r="Q5" s="73">
        <f t="shared" si="1"/>
        <v>1</v>
      </c>
      <c r="R5" s="73">
        <f t="shared" si="2"/>
        <v>1</v>
      </c>
      <c r="S5" s="73">
        <f t="shared" si="3"/>
        <v>1</v>
      </c>
      <c r="T5">
        <f t="shared" si="4"/>
        <v>0</v>
      </c>
    </row>
    <row r="6" spans="1:20" ht="114.75">
      <c r="A6" s="46">
        <v>26</v>
      </c>
      <c r="B6" s="53" t="s">
        <v>276</v>
      </c>
      <c r="C6" s="50" t="s">
        <v>25</v>
      </c>
      <c r="D6" s="64" t="s">
        <v>1139</v>
      </c>
      <c r="E6" s="44" t="s">
        <v>692</v>
      </c>
      <c r="F6" s="44" t="s">
        <v>39</v>
      </c>
      <c r="G6" s="5" t="s">
        <v>84</v>
      </c>
      <c r="H6" s="20" t="s">
        <v>85</v>
      </c>
      <c r="I6" s="21" t="s">
        <v>78</v>
      </c>
      <c r="J6" s="4">
        <v>1</v>
      </c>
      <c r="K6" s="7">
        <v>45292</v>
      </c>
      <c r="L6" s="7">
        <v>45351</v>
      </c>
      <c r="M6" s="212">
        <f t="shared" si="0"/>
        <v>8.4285714285714288</v>
      </c>
      <c r="N6" s="213">
        <v>1</v>
      </c>
      <c r="O6" s="214" t="s">
        <v>984</v>
      </c>
      <c r="P6" s="71">
        <v>1</v>
      </c>
      <c r="Q6" s="73">
        <f t="shared" si="1"/>
        <v>1</v>
      </c>
      <c r="R6" s="73">
        <f t="shared" si="2"/>
        <v>1</v>
      </c>
      <c r="S6" s="73">
        <f t="shared" si="3"/>
        <v>1</v>
      </c>
      <c r="T6">
        <f t="shared" si="4"/>
        <v>0</v>
      </c>
    </row>
    <row r="7" spans="1:20" ht="159" customHeight="1">
      <c r="A7" s="46">
        <v>27</v>
      </c>
      <c r="B7" s="53" t="s">
        <v>277</v>
      </c>
      <c r="C7" s="50" t="s">
        <v>25</v>
      </c>
      <c r="D7" s="64" t="s">
        <v>1139</v>
      </c>
      <c r="E7" s="44" t="s">
        <v>693</v>
      </c>
      <c r="F7" s="5" t="s">
        <v>83</v>
      </c>
      <c r="G7" s="5" t="s">
        <v>84</v>
      </c>
      <c r="H7" s="20" t="s">
        <v>86</v>
      </c>
      <c r="I7" s="21" t="s">
        <v>87</v>
      </c>
      <c r="J7" s="4">
        <v>1</v>
      </c>
      <c r="K7" s="7">
        <v>45292</v>
      </c>
      <c r="L7" s="7">
        <v>45322</v>
      </c>
      <c r="M7" s="212">
        <f t="shared" si="0"/>
        <v>4.2857142857142856</v>
      </c>
      <c r="N7" s="213">
        <v>1</v>
      </c>
      <c r="O7" s="214" t="s">
        <v>980</v>
      </c>
      <c r="P7" s="71">
        <v>1</v>
      </c>
      <c r="Q7" s="73">
        <f t="shared" si="1"/>
        <v>1</v>
      </c>
      <c r="R7" s="73">
        <f t="shared" si="2"/>
        <v>1</v>
      </c>
      <c r="S7" s="73">
        <f t="shared" si="3"/>
        <v>1</v>
      </c>
      <c r="T7">
        <f t="shared" si="4"/>
        <v>0</v>
      </c>
    </row>
    <row r="8" spans="1:20" ht="129">
      <c r="A8" s="46">
        <v>28</v>
      </c>
      <c r="B8" s="53" t="s">
        <v>278</v>
      </c>
      <c r="C8" s="50" t="s">
        <v>25</v>
      </c>
      <c r="D8" s="64" t="s">
        <v>1140</v>
      </c>
      <c r="E8" s="44" t="s">
        <v>1116</v>
      </c>
      <c r="F8" s="44" t="s">
        <v>39</v>
      </c>
      <c r="G8" s="5" t="s">
        <v>84</v>
      </c>
      <c r="H8" s="20" t="s">
        <v>85</v>
      </c>
      <c r="I8" s="21" t="s">
        <v>78</v>
      </c>
      <c r="J8" s="4">
        <v>1</v>
      </c>
      <c r="K8" s="7">
        <v>45292</v>
      </c>
      <c r="L8" s="7">
        <v>45351</v>
      </c>
      <c r="M8" s="212">
        <f t="shared" si="0"/>
        <v>8.4285714285714288</v>
      </c>
      <c r="N8" s="213">
        <v>1</v>
      </c>
      <c r="O8" s="214" t="s">
        <v>944</v>
      </c>
      <c r="P8" s="71">
        <v>1</v>
      </c>
      <c r="Q8" s="73">
        <f t="shared" si="1"/>
        <v>1</v>
      </c>
      <c r="R8" s="73">
        <f t="shared" si="2"/>
        <v>1</v>
      </c>
      <c r="S8" s="73">
        <f t="shared" si="3"/>
        <v>1</v>
      </c>
      <c r="T8">
        <f t="shared" si="4"/>
        <v>0</v>
      </c>
    </row>
    <row r="9" spans="1:20" ht="153.75" customHeight="1">
      <c r="A9" s="46">
        <v>29</v>
      </c>
      <c r="B9" s="53" t="s">
        <v>279</v>
      </c>
      <c r="C9" s="50" t="s">
        <v>25</v>
      </c>
      <c r="D9" s="64" t="s">
        <v>1140</v>
      </c>
      <c r="E9" s="44" t="s">
        <v>1116</v>
      </c>
      <c r="F9" s="5" t="s">
        <v>83</v>
      </c>
      <c r="G9" s="5" t="s">
        <v>84</v>
      </c>
      <c r="H9" s="20" t="s">
        <v>86</v>
      </c>
      <c r="I9" s="21" t="s">
        <v>87</v>
      </c>
      <c r="J9" s="4">
        <v>1</v>
      </c>
      <c r="K9" s="7">
        <v>45292</v>
      </c>
      <c r="L9" s="7">
        <v>45322</v>
      </c>
      <c r="M9" s="212">
        <f t="shared" si="0"/>
        <v>4.2857142857142856</v>
      </c>
      <c r="N9" s="213">
        <v>1</v>
      </c>
      <c r="O9" s="214" t="s">
        <v>980</v>
      </c>
      <c r="P9" s="71">
        <v>1</v>
      </c>
      <c r="Q9" s="73">
        <f t="shared" si="1"/>
        <v>1</v>
      </c>
      <c r="R9" s="73">
        <f t="shared" si="2"/>
        <v>1</v>
      </c>
      <c r="S9" s="73">
        <f t="shared" si="3"/>
        <v>1</v>
      </c>
      <c r="T9">
        <f t="shared" si="4"/>
        <v>0</v>
      </c>
    </row>
    <row r="10" spans="1:20" ht="147" customHeight="1">
      <c r="A10" s="46">
        <v>32</v>
      </c>
      <c r="B10" s="53" t="s">
        <v>280</v>
      </c>
      <c r="C10" s="50" t="s">
        <v>25</v>
      </c>
      <c r="D10" s="64" t="s">
        <v>1141</v>
      </c>
      <c r="E10" s="44" t="s">
        <v>696</v>
      </c>
      <c r="F10" s="44" t="s">
        <v>39</v>
      </c>
      <c r="G10" s="5" t="s">
        <v>84</v>
      </c>
      <c r="H10" s="20" t="s">
        <v>85</v>
      </c>
      <c r="I10" s="21" t="s">
        <v>78</v>
      </c>
      <c r="J10" s="4">
        <v>1</v>
      </c>
      <c r="K10" s="7">
        <v>45292</v>
      </c>
      <c r="L10" s="7">
        <v>45351</v>
      </c>
      <c r="M10" s="212">
        <f t="shared" si="0"/>
        <v>8.4285714285714288</v>
      </c>
      <c r="N10" s="213">
        <v>1</v>
      </c>
      <c r="O10" s="214" t="s">
        <v>984</v>
      </c>
      <c r="P10" s="71">
        <v>1</v>
      </c>
      <c r="Q10" s="73">
        <f t="shared" si="1"/>
        <v>1</v>
      </c>
      <c r="R10" s="73">
        <f t="shared" si="2"/>
        <v>1</v>
      </c>
      <c r="S10" s="73">
        <f t="shared" si="3"/>
        <v>1</v>
      </c>
      <c r="T10">
        <f t="shared" si="4"/>
        <v>0</v>
      </c>
    </row>
    <row r="11" spans="1:20" ht="163.5" customHeight="1">
      <c r="A11" s="46">
        <v>33</v>
      </c>
      <c r="B11" s="53" t="s">
        <v>281</v>
      </c>
      <c r="C11" s="50" t="s">
        <v>25</v>
      </c>
      <c r="D11" s="64" t="s">
        <v>1141</v>
      </c>
      <c r="E11" s="44" t="s">
        <v>696</v>
      </c>
      <c r="F11" s="5" t="s">
        <v>83</v>
      </c>
      <c r="G11" s="5" t="s">
        <v>84</v>
      </c>
      <c r="H11" s="20" t="s">
        <v>86</v>
      </c>
      <c r="I11" s="21" t="s">
        <v>87</v>
      </c>
      <c r="J11" s="4">
        <v>1</v>
      </c>
      <c r="K11" s="7">
        <v>45292</v>
      </c>
      <c r="L11" s="7">
        <v>45322</v>
      </c>
      <c r="M11" s="212">
        <f t="shared" si="0"/>
        <v>4.2857142857142856</v>
      </c>
      <c r="N11" s="213">
        <v>1</v>
      </c>
      <c r="O11" s="214" t="s">
        <v>980</v>
      </c>
      <c r="P11" s="71">
        <v>1</v>
      </c>
      <c r="Q11" s="73">
        <f t="shared" si="1"/>
        <v>1</v>
      </c>
      <c r="R11" s="73">
        <f t="shared" si="2"/>
        <v>1</v>
      </c>
      <c r="S11" s="73">
        <f t="shared" si="3"/>
        <v>1</v>
      </c>
      <c r="T11">
        <f t="shared" si="4"/>
        <v>0</v>
      </c>
    </row>
    <row r="12" spans="1:20" ht="165.75" customHeight="1">
      <c r="A12" s="46">
        <v>34</v>
      </c>
      <c r="B12" s="53" t="s">
        <v>282</v>
      </c>
      <c r="C12" s="50" t="s">
        <v>25</v>
      </c>
      <c r="D12" s="64" t="s">
        <v>1142</v>
      </c>
      <c r="E12" s="44" t="s">
        <v>1117</v>
      </c>
      <c r="F12" s="44" t="s">
        <v>41</v>
      </c>
      <c r="G12" s="19" t="s">
        <v>186</v>
      </c>
      <c r="H12" s="20" t="s">
        <v>209</v>
      </c>
      <c r="I12" s="21" t="s">
        <v>193</v>
      </c>
      <c r="J12" s="33">
        <v>5</v>
      </c>
      <c r="K12" s="34">
        <v>45342</v>
      </c>
      <c r="L12" s="34">
        <v>45641</v>
      </c>
      <c r="M12" s="212">
        <f t="shared" si="0"/>
        <v>42.714285714285715</v>
      </c>
      <c r="N12" s="213">
        <v>5</v>
      </c>
      <c r="O12" s="214" t="s">
        <v>1068</v>
      </c>
      <c r="P12" s="71">
        <v>5</v>
      </c>
      <c r="Q12" s="73">
        <f t="shared" si="1"/>
        <v>1</v>
      </c>
      <c r="R12" s="73">
        <f t="shared" si="2"/>
        <v>1</v>
      </c>
      <c r="S12" s="73">
        <f t="shared" si="3"/>
        <v>1</v>
      </c>
      <c r="T12">
        <f t="shared" si="4"/>
        <v>0</v>
      </c>
    </row>
    <row r="13" spans="1:20" ht="344.25" customHeight="1">
      <c r="A13" s="46">
        <v>35</v>
      </c>
      <c r="B13" s="53" t="s">
        <v>283</v>
      </c>
      <c r="C13" s="50" t="s">
        <v>25</v>
      </c>
      <c r="D13" s="64" t="s">
        <v>1142</v>
      </c>
      <c r="E13" s="44" t="s">
        <v>697</v>
      </c>
      <c r="F13" s="19" t="s">
        <v>208</v>
      </c>
      <c r="G13" s="19" t="s">
        <v>186</v>
      </c>
      <c r="H13" s="20" t="s">
        <v>210</v>
      </c>
      <c r="I13" s="21" t="s">
        <v>187</v>
      </c>
      <c r="J13" s="33">
        <v>1</v>
      </c>
      <c r="K13" s="34">
        <v>45342</v>
      </c>
      <c r="L13" s="34">
        <v>45371</v>
      </c>
      <c r="M13" s="212">
        <f t="shared" si="0"/>
        <v>4.1428571428571432</v>
      </c>
      <c r="N13" s="213">
        <v>1</v>
      </c>
      <c r="O13" s="214" t="s">
        <v>887</v>
      </c>
      <c r="P13" s="71">
        <v>1</v>
      </c>
      <c r="Q13" s="73">
        <f t="shared" si="1"/>
        <v>1</v>
      </c>
      <c r="R13" s="73">
        <f t="shared" si="2"/>
        <v>1</v>
      </c>
      <c r="S13" s="73">
        <f t="shared" si="3"/>
        <v>1</v>
      </c>
      <c r="T13">
        <f t="shared" si="4"/>
        <v>0</v>
      </c>
    </row>
    <row r="14" spans="1:20" ht="193.5" customHeight="1">
      <c r="A14" s="46">
        <v>36</v>
      </c>
      <c r="B14" s="53" t="s">
        <v>284</v>
      </c>
      <c r="C14" s="50" t="s">
        <v>25</v>
      </c>
      <c r="D14" s="64" t="s">
        <v>1142</v>
      </c>
      <c r="E14" s="44" t="s">
        <v>697</v>
      </c>
      <c r="F14" s="19" t="s">
        <v>208</v>
      </c>
      <c r="G14" s="19" t="s">
        <v>186</v>
      </c>
      <c r="H14" s="20" t="s">
        <v>211</v>
      </c>
      <c r="I14" s="21" t="s">
        <v>188</v>
      </c>
      <c r="J14" s="33">
        <v>4</v>
      </c>
      <c r="K14" s="34">
        <v>45342</v>
      </c>
      <c r="L14" s="34">
        <v>45626</v>
      </c>
      <c r="M14" s="212">
        <f t="shared" si="0"/>
        <v>40.571428571428569</v>
      </c>
      <c r="N14" s="213">
        <v>4</v>
      </c>
      <c r="O14" s="214" t="s">
        <v>964</v>
      </c>
      <c r="P14" s="71">
        <v>4</v>
      </c>
      <c r="Q14" s="73">
        <f t="shared" si="1"/>
        <v>1</v>
      </c>
      <c r="R14" s="73">
        <f t="shared" si="2"/>
        <v>1</v>
      </c>
      <c r="S14" s="73">
        <f t="shared" si="3"/>
        <v>1</v>
      </c>
      <c r="T14">
        <f t="shared" si="4"/>
        <v>0</v>
      </c>
    </row>
    <row r="15" spans="1:20" ht="228.75">
      <c r="A15" s="46">
        <v>37</v>
      </c>
      <c r="B15" s="53" t="s">
        <v>285</v>
      </c>
      <c r="C15" s="50" t="s">
        <v>25</v>
      </c>
      <c r="D15" s="64" t="s">
        <v>1142</v>
      </c>
      <c r="E15" s="44" t="s">
        <v>697</v>
      </c>
      <c r="F15" s="19" t="s">
        <v>208</v>
      </c>
      <c r="G15" s="19" t="s">
        <v>186</v>
      </c>
      <c r="H15" s="20" t="s">
        <v>212</v>
      </c>
      <c r="I15" s="21" t="s">
        <v>189</v>
      </c>
      <c r="J15" s="33">
        <v>12</v>
      </c>
      <c r="K15" s="34">
        <v>45342</v>
      </c>
      <c r="L15" s="34">
        <v>45641</v>
      </c>
      <c r="M15" s="212">
        <f t="shared" si="0"/>
        <v>42.714285714285715</v>
      </c>
      <c r="N15" s="213">
        <v>12</v>
      </c>
      <c r="O15" s="214" t="s">
        <v>1029</v>
      </c>
      <c r="P15" s="71">
        <v>12</v>
      </c>
      <c r="Q15" s="73">
        <f t="shared" si="1"/>
        <v>1</v>
      </c>
      <c r="R15" s="73">
        <f t="shared" si="2"/>
        <v>1</v>
      </c>
      <c r="S15" s="73">
        <f t="shared" si="3"/>
        <v>1</v>
      </c>
      <c r="T15">
        <f t="shared" si="4"/>
        <v>0</v>
      </c>
    </row>
    <row r="16" spans="1:20" ht="228.75">
      <c r="A16" s="46">
        <v>38</v>
      </c>
      <c r="B16" s="53" t="s">
        <v>286</v>
      </c>
      <c r="C16" s="50" t="s">
        <v>25</v>
      </c>
      <c r="D16" s="64" t="s">
        <v>1142</v>
      </c>
      <c r="E16" s="44" t="s">
        <v>697</v>
      </c>
      <c r="F16" s="19" t="s">
        <v>208</v>
      </c>
      <c r="G16" s="19" t="s">
        <v>186</v>
      </c>
      <c r="H16" s="20" t="s">
        <v>191</v>
      </c>
      <c r="I16" s="21" t="s">
        <v>190</v>
      </c>
      <c r="J16" s="33">
        <v>6</v>
      </c>
      <c r="K16" s="34">
        <v>45342</v>
      </c>
      <c r="L16" s="34">
        <v>45626</v>
      </c>
      <c r="M16" s="212">
        <f t="shared" si="0"/>
        <v>40.571428571428569</v>
      </c>
      <c r="N16" s="213">
        <v>6</v>
      </c>
      <c r="O16" s="214" t="s">
        <v>1037</v>
      </c>
      <c r="P16" s="71">
        <v>6</v>
      </c>
      <c r="Q16" s="73">
        <f t="shared" si="1"/>
        <v>1</v>
      </c>
      <c r="R16" s="73">
        <f t="shared" si="2"/>
        <v>1</v>
      </c>
      <c r="S16" s="73">
        <f t="shared" si="3"/>
        <v>1</v>
      </c>
      <c r="T16">
        <f t="shared" si="4"/>
        <v>0</v>
      </c>
    </row>
    <row r="17" spans="1:20" ht="194.25" customHeight="1">
      <c r="A17" s="46">
        <v>39</v>
      </c>
      <c r="B17" s="53" t="s">
        <v>287</v>
      </c>
      <c r="C17" s="50" t="s">
        <v>25</v>
      </c>
      <c r="D17" s="64" t="s">
        <v>1142</v>
      </c>
      <c r="E17" s="44" t="s">
        <v>697</v>
      </c>
      <c r="F17" s="19" t="s">
        <v>208</v>
      </c>
      <c r="G17" s="19" t="s">
        <v>186</v>
      </c>
      <c r="H17" s="20" t="s">
        <v>213</v>
      </c>
      <c r="I17" s="21" t="s">
        <v>192</v>
      </c>
      <c r="J17" s="33">
        <v>6</v>
      </c>
      <c r="K17" s="34">
        <v>45342</v>
      </c>
      <c r="L17" s="34">
        <v>45646</v>
      </c>
      <c r="M17" s="212">
        <f t="shared" si="0"/>
        <v>43.428571428571431</v>
      </c>
      <c r="N17" s="213">
        <v>6</v>
      </c>
      <c r="O17" s="214" t="s">
        <v>1040</v>
      </c>
      <c r="P17" s="71">
        <v>6</v>
      </c>
      <c r="Q17" s="73">
        <f t="shared" si="1"/>
        <v>1</v>
      </c>
      <c r="R17" s="73">
        <f t="shared" si="2"/>
        <v>1</v>
      </c>
      <c r="S17" s="73">
        <f t="shared" si="3"/>
        <v>1</v>
      </c>
      <c r="T17">
        <f t="shared" si="4"/>
        <v>0</v>
      </c>
    </row>
    <row r="18" spans="1:20" ht="171.75">
      <c r="A18" s="46">
        <v>40</v>
      </c>
      <c r="B18" s="53" t="s">
        <v>288</v>
      </c>
      <c r="C18" s="50" t="s">
        <v>25</v>
      </c>
      <c r="D18" s="64" t="s">
        <v>1143</v>
      </c>
      <c r="E18" s="44" t="s">
        <v>698</v>
      </c>
      <c r="F18" s="5" t="s">
        <v>69</v>
      </c>
      <c r="G18" s="5" t="s">
        <v>1018</v>
      </c>
      <c r="H18" s="10" t="s">
        <v>1017</v>
      </c>
      <c r="I18" s="4" t="s">
        <v>62</v>
      </c>
      <c r="J18" s="4">
        <v>3</v>
      </c>
      <c r="K18" s="7">
        <v>45292</v>
      </c>
      <c r="L18" s="7">
        <v>45657</v>
      </c>
      <c r="M18" s="212">
        <f t="shared" si="0"/>
        <v>52.142857142857146</v>
      </c>
      <c r="N18" s="213">
        <v>3</v>
      </c>
      <c r="O18" s="214" t="s">
        <v>1098</v>
      </c>
      <c r="P18" s="71">
        <v>3</v>
      </c>
      <c r="Q18" s="73">
        <f t="shared" si="1"/>
        <v>1</v>
      </c>
      <c r="R18" s="73">
        <f t="shared" si="2"/>
        <v>1</v>
      </c>
      <c r="S18" s="73">
        <f t="shared" si="3"/>
        <v>1</v>
      </c>
      <c r="T18">
        <f t="shared" si="4"/>
        <v>0</v>
      </c>
    </row>
    <row r="19" spans="1:20" ht="136.5" customHeight="1">
      <c r="A19" s="46">
        <v>41</v>
      </c>
      <c r="B19" s="53" t="s">
        <v>289</v>
      </c>
      <c r="C19" s="50" t="s">
        <v>25</v>
      </c>
      <c r="D19" s="64" t="s">
        <v>1143</v>
      </c>
      <c r="E19" s="44" t="s">
        <v>698</v>
      </c>
      <c r="F19" s="44" t="s">
        <v>26</v>
      </c>
      <c r="G19" s="5" t="s">
        <v>70</v>
      </c>
      <c r="H19" s="10" t="s">
        <v>72</v>
      </c>
      <c r="I19" s="4" t="s">
        <v>68</v>
      </c>
      <c r="J19" s="4">
        <v>3</v>
      </c>
      <c r="K19" s="7">
        <v>45292</v>
      </c>
      <c r="L19" s="7">
        <v>45657</v>
      </c>
      <c r="M19" s="212">
        <f t="shared" si="0"/>
        <v>52.142857142857146</v>
      </c>
      <c r="N19" s="213">
        <v>3</v>
      </c>
      <c r="O19" s="214" t="s">
        <v>1092</v>
      </c>
      <c r="P19" s="71">
        <v>3</v>
      </c>
      <c r="Q19" s="73">
        <f t="shared" si="1"/>
        <v>1</v>
      </c>
      <c r="R19" s="73">
        <f t="shared" si="2"/>
        <v>1</v>
      </c>
      <c r="S19" s="73">
        <f t="shared" si="3"/>
        <v>1</v>
      </c>
      <c r="T19">
        <f t="shared" si="4"/>
        <v>0</v>
      </c>
    </row>
    <row r="20" spans="1:20" ht="128.25" customHeight="1">
      <c r="A20" s="46">
        <v>42</v>
      </c>
      <c r="B20" s="53" t="s">
        <v>290</v>
      </c>
      <c r="C20" s="50" t="s">
        <v>25</v>
      </c>
      <c r="D20" s="64" t="s">
        <v>1143</v>
      </c>
      <c r="E20" s="44" t="s">
        <v>698</v>
      </c>
      <c r="F20" s="44" t="s">
        <v>26</v>
      </c>
      <c r="G20" s="5" t="s">
        <v>70</v>
      </c>
      <c r="H20" s="10" t="s">
        <v>73</v>
      </c>
      <c r="I20" s="4" t="s">
        <v>74</v>
      </c>
      <c r="J20" s="4">
        <v>6</v>
      </c>
      <c r="K20" s="7">
        <v>45292</v>
      </c>
      <c r="L20" s="7">
        <v>45657</v>
      </c>
      <c r="M20" s="212">
        <f t="shared" si="0"/>
        <v>52.142857142857146</v>
      </c>
      <c r="N20" s="213">
        <v>6</v>
      </c>
      <c r="O20" s="214" t="s">
        <v>1093</v>
      </c>
      <c r="P20" s="71">
        <v>6</v>
      </c>
      <c r="Q20" s="73">
        <f t="shared" si="1"/>
        <v>1</v>
      </c>
      <c r="R20" s="73">
        <f t="shared" si="2"/>
        <v>1</v>
      </c>
      <c r="S20" s="73">
        <f t="shared" si="3"/>
        <v>1</v>
      </c>
      <c r="T20">
        <f t="shared" si="4"/>
        <v>0</v>
      </c>
    </row>
    <row r="21" spans="1:20" s="131" customFormat="1" ht="126.75" customHeight="1">
      <c r="A21" s="129">
        <v>91</v>
      </c>
      <c r="B21" s="53" t="s">
        <v>291</v>
      </c>
      <c r="C21" s="130" t="s">
        <v>25</v>
      </c>
      <c r="D21" s="64" t="s">
        <v>1144</v>
      </c>
      <c r="E21" s="44" t="s">
        <v>715</v>
      </c>
      <c r="F21" s="44" t="s">
        <v>42</v>
      </c>
      <c r="G21" s="5" t="s">
        <v>1016</v>
      </c>
      <c r="H21" s="6" t="s">
        <v>995</v>
      </c>
      <c r="I21" s="4" t="s">
        <v>250</v>
      </c>
      <c r="J21" s="39">
        <v>2</v>
      </c>
      <c r="K21" s="7">
        <v>45323</v>
      </c>
      <c r="L21" s="7">
        <v>45657</v>
      </c>
      <c r="M21" s="212">
        <f t="shared" ref="M21:M54" si="5">(+L21-K21)/7</f>
        <v>47.714285714285715</v>
      </c>
      <c r="N21" s="213">
        <v>2</v>
      </c>
      <c r="O21" s="214" t="s">
        <v>1022</v>
      </c>
      <c r="P21" s="71">
        <v>2</v>
      </c>
      <c r="Q21" s="73">
        <f t="shared" ref="Q21:Q54" si="6">P21/J21</f>
        <v>1</v>
      </c>
      <c r="R21" s="73">
        <f t="shared" ref="R21:R54" si="7">N21/J21</f>
        <v>1</v>
      </c>
      <c r="S21" s="73">
        <f t="shared" ref="S21:S54" si="8">N21/P21</f>
        <v>1</v>
      </c>
      <c r="T21">
        <f t="shared" ref="T21:T55" si="9">P21-N21</f>
        <v>0</v>
      </c>
    </row>
    <row r="22" spans="1:20" ht="112.5" customHeight="1">
      <c r="A22" s="46">
        <v>92</v>
      </c>
      <c r="B22" s="53" t="s">
        <v>292</v>
      </c>
      <c r="C22" s="50" t="s">
        <v>25</v>
      </c>
      <c r="D22" s="64" t="s">
        <v>1144</v>
      </c>
      <c r="E22" s="44" t="s">
        <v>950</v>
      </c>
      <c r="F22" s="19" t="s">
        <v>247</v>
      </c>
      <c r="G22" s="5" t="s">
        <v>248</v>
      </c>
      <c r="H22" s="6" t="s">
        <v>251</v>
      </c>
      <c r="I22" s="4" t="s">
        <v>252</v>
      </c>
      <c r="J22" s="39">
        <v>1</v>
      </c>
      <c r="K22" s="7">
        <v>45323</v>
      </c>
      <c r="L22" s="7">
        <v>45351</v>
      </c>
      <c r="M22" s="212">
        <f t="shared" si="5"/>
        <v>4</v>
      </c>
      <c r="N22" s="213">
        <v>1</v>
      </c>
      <c r="O22" s="214" t="s">
        <v>940</v>
      </c>
      <c r="P22" s="71">
        <v>1</v>
      </c>
      <c r="Q22" s="73">
        <f t="shared" si="6"/>
        <v>1</v>
      </c>
      <c r="R22" s="73">
        <f t="shared" si="7"/>
        <v>1</v>
      </c>
      <c r="S22" s="73">
        <f t="shared" si="8"/>
        <v>1</v>
      </c>
      <c r="T22">
        <f t="shared" si="9"/>
        <v>0</v>
      </c>
    </row>
    <row r="23" spans="1:20" ht="187.5" customHeight="1">
      <c r="A23" s="46">
        <v>93</v>
      </c>
      <c r="B23" s="53" t="s">
        <v>293</v>
      </c>
      <c r="C23" s="50" t="s">
        <v>25</v>
      </c>
      <c r="D23" s="64" t="s">
        <v>1145</v>
      </c>
      <c r="E23" s="44" t="s">
        <v>934</v>
      </c>
      <c r="F23" s="44" t="s">
        <v>43</v>
      </c>
      <c r="G23" s="5" t="s">
        <v>70</v>
      </c>
      <c r="H23" s="10" t="s">
        <v>72</v>
      </c>
      <c r="I23" s="4" t="s">
        <v>68</v>
      </c>
      <c r="J23" s="4">
        <v>3</v>
      </c>
      <c r="K23" s="7">
        <v>45292</v>
      </c>
      <c r="L23" s="7">
        <v>45657</v>
      </c>
      <c r="M23" s="212">
        <f t="shared" si="5"/>
        <v>52.142857142857146</v>
      </c>
      <c r="N23" s="213">
        <v>3</v>
      </c>
      <c r="O23" s="214" t="s">
        <v>1095</v>
      </c>
      <c r="P23" s="71">
        <v>3</v>
      </c>
      <c r="Q23" s="73">
        <f t="shared" si="6"/>
        <v>1</v>
      </c>
      <c r="R23" s="73">
        <f t="shared" si="7"/>
        <v>1</v>
      </c>
      <c r="S23" s="73">
        <f t="shared" si="8"/>
        <v>1</v>
      </c>
      <c r="T23">
        <f t="shared" si="9"/>
        <v>0</v>
      </c>
    </row>
    <row r="24" spans="1:20" ht="228.75">
      <c r="A24" s="46">
        <v>94</v>
      </c>
      <c r="B24" s="53" t="s">
        <v>294</v>
      </c>
      <c r="C24" s="50" t="s">
        <v>25</v>
      </c>
      <c r="D24" s="64" t="s">
        <v>1145</v>
      </c>
      <c r="E24" s="44" t="s">
        <v>716</v>
      </c>
      <c r="F24" s="5" t="s">
        <v>69</v>
      </c>
      <c r="G24" s="5" t="s">
        <v>70</v>
      </c>
      <c r="H24" s="10" t="s">
        <v>73</v>
      </c>
      <c r="I24" s="4" t="s">
        <v>74</v>
      </c>
      <c r="J24" s="4">
        <v>6</v>
      </c>
      <c r="K24" s="7">
        <v>45292</v>
      </c>
      <c r="L24" s="7">
        <v>45657</v>
      </c>
      <c r="M24" s="212">
        <f t="shared" si="5"/>
        <v>52.142857142857146</v>
      </c>
      <c r="N24" s="213">
        <v>6</v>
      </c>
      <c r="O24" s="214" t="s">
        <v>1096</v>
      </c>
      <c r="P24" s="71">
        <v>6</v>
      </c>
      <c r="Q24" s="73">
        <f t="shared" si="6"/>
        <v>1</v>
      </c>
      <c r="R24" s="73">
        <f t="shared" si="7"/>
        <v>1</v>
      </c>
      <c r="S24" s="73">
        <f t="shared" si="8"/>
        <v>1</v>
      </c>
      <c r="T24">
        <f t="shared" si="9"/>
        <v>0</v>
      </c>
    </row>
    <row r="25" spans="1:20" ht="125.25" customHeight="1">
      <c r="A25" s="46">
        <v>95</v>
      </c>
      <c r="B25" s="53" t="s">
        <v>295</v>
      </c>
      <c r="C25" s="50" t="s">
        <v>25</v>
      </c>
      <c r="D25" s="64" t="s">
        <v>1146</v>
      </c>
      <c r="E25" s="44" t="s">
        <v>839</v>
      </c>
      <c r="F25" s="44" t="s">
        <v>44</v>
      </c>
      <c r="G25" s="5" t="s">
        <v>70</v>
      </c>
      <c r="H25" s="10" t="s">
        <v>72</v>
      </c>
      <c r="I25" s="4" t="s">
        <v>68</v>
      </c>
      <c r="J25" s="4">
        <v>3</v>
      </c>
      <c r="K25" s="7">
        <v>45292</v>
      </c>
      <c r="L25" s="7">
        <v>45657</v>
      </c>
      <c r="M25" s="212">
        <f t="shared" si="5"/>
        <v>52.142857142857146</v>
      </c>
      <c r="N25" s="213">
        <v>3</v>
      </c>
      <c r="O25" s="214" t="s">
        <v>1095</v>
      </c>
      <c r="P25" s="71">
        <v>3</v>
      </c>
      <c r="Q25" s="73">
        <f t="shared" si="6"/>
        <v>1</v>
      </c>
      <c r="R25" s="73">
        <f t="shared" si="7"/>
        <v>1</v>
      </c>
      <c r="S25" s="73">
        <f t="shared" si="8"/>
        <v>1</v>
      </c>
      <c r="T25">
        <f t="shared" si="9"/>
        <v>0</v>
      </c>
    </row>
    <row r="26" spans="1:20" ht="136.5" customHeight="1">
      <c r="A26" s="46">
        <v>96</v>
      </c>
      <c r="B26" s="53" t="s">
        <v>296</v>
      </c>
      <c r="C26" s="50" t="s">
        <v>25</v>
      </c>
      <c r="D26" s="64" t="s">
        <v>1146</v>
      </c>
      <c r="E26" s="44" t="s">
        <v>839</v>
      </c>
      <c r="F26" s="5" t="s">
        <v>69</v>
      </c>
      <c r="G26" s="5" t="s">
        <v>70</v>
      </c>
      <c r="H26" s="10" t="s">
        <v>73</v>
      </c>
      <c r="I26" s="4" t="s">
        <v>74</v>
      </c>
      <c r="J26" s="4">
        <v>6</v>
      </c>
      <c r="K26" s="7">
        <v>45292</v>
      </c>
      <c r="L26" s="7">
        <v>45657</v>
      </c>
      <c r="M26" s="212">
        <f t="shared" si="5"/>
        <v>52.142857142857146</v>
      </c>
      <c r="N26" s="213">
        <v>6</v>
      </c>
      <c r="O26" s="214" t="s">
        <v>1097</v>
      </c>
      <c r="P26" s="71">
        <v>6</v>
      </c>
      <c r="Q26" s="73">
        <f t="shared" si="6"/>
        <v>1</v>
      </c>
      <c r="R26" s="73">
        <f t="shared" si="7"/>
        <v>1</v>
      </c>
      <c r="S26" s="73">
        <f t="shared" si="8"/>
        <v>1</v>
      </c>
      <c r="T26">
        <f t="shared" si="9"/>
        <v>0</v>
      </c>
    </row>
    <row r="27" spans="1:20" ht="114">
      <c r="A27" s="46">
        <v>97</v>
      </c>
      <c r="B27" s="53" t="s">
        <v>297</v>
      </c>
      <c r="C27" s="50" t="s">
        <v>25</v>
      </c>
      <c r="D27" s="64" t="s">
        <v>1147</v>
      </c>
      <c r="E27" s="44" t="s">
        <v>718</v>
      </c>
      <c r="F27" s="44" t="s">
        <v>45</v>
      </c>
      <c r="G27" s="5" t="s">
        <v>112</v>
      </c>
      <c r="H27" s="6" t="s">
        <v>113</v>
      </c>
      <c r="I27" s="4" t="s">
        <v>114</v>
      </c>
      <c r="J27" s="215">
        <v>1</v>
      </c>
      <c r="K27" s="7">
        <v>45352</v>
      </c>
      <c r="L27" s="7">
        <v>45381</v>
      </c>
      <c r="M27" s="212">
        <f t="shared" si="5"/>
        <v>4.1428571428571432</v>
      </c>
      <c r="N27" s="213">
        <v>1</v>
      </c>
      <c r="O27" s="214" t="s">
        <v>831</v>
      </c>
      <c r="P27" s="71">
        <v>1</v>
      </c>
      <c r="Q27" s="73">
        <f t="shared" si="6"/>
        <v>1</v>
      </c>
      <c r="R27" s="73">
        <f t="shared" si="7"/>
        <v>1</v>
      </c>
      <c r="S27" s="73">
        <f t="shared" si="8"/>
        <v>1</v>
      </c>
      <c r="T27">
        <f t="shared" si="9"/>
        <v>0</v>
      </c>
    </row>
    <row r="28" spans="1:20" s="131" customFormat="1" ht="273" customHeight="1">
      <c r="A28" s="129">
        <v>98</v>
      </c>
      <c r="B28" s="53" t="s">
        <v>298</v>
      </c>
      <c r="C28" s="130" t="s">
        <v>25</v>
      </c>
      <c r="D28" s="64" t="s">
        <v>1147</v>
      </c>
      <c r="E28" s="44" t="s">
        <v>718</v>
      </c>
      <c r="F28" s="5" t="s">
        <v>94</v>
      </c>
      <c r="G28" s="5" t="s">
        <v>112</v>
      </c>
      <c r="H28" s="6" t="s">
        <v>97</v>
      </c>
      <c r="I28" s="24" t="s">
        <v>126</v>
      </c>
      <c r="J28" s="215">
        <v>1</v>
      </c>
      <c r="K28" s="23">
        <v>45442</v>
      </c>
      <c r="L28" s="23">
        <v>45595</v>
      </c>
      <c r="M28" s="212">
        <f t="shared" si="5"/>
        <v>21.857142857142858</v>
      </c>
      <c r="N28" s="213">
        <v>1</v>
      </c>
      <c r="O28" s="214" t="s">
        <v>1102</v>
      </c>
      <c r="P28" s="71">
        <v>1</v>
      </c>
      <c r="Q28" s="73">
        <f t="shared" si="6"/>
        <v>1</v>
      </c>
      <c r="R28" s="73">
        <f t="shared" si="7"/>
        <v>1</v>
      </c>
      <c r="S28" s="73">
        <f t="shared" si="8"/>
        <v>1</v>
      </c>
      <c r="T28">
        <f t="shared" si="9"/>
        <v>0</v>
      </c>
    </row>
    <row r="29" spans="1:20" ht="146.25">
      <c r="A29" s="46">
        <v>99</v>
      </c>
      <c r="B29" s="53" t="s">
        <v>299</v>
      </c>
      <c r="C29" s="50" t="s">
        <v>25</v>
      </c>
      <c r="D29" s="64" t="s">
        <v>1147</v>
      </c>
      <c r="E29" s="44" t="s">
        <v>718</v>
      </c>
      <c r="F29" s="5" t="s">
        <v>94</v>
      </c>
      <c r="G29" s="5" t="s">
        <v>112</v>
      </c>
      <c r="H29" s="6" t="s">
        <v>99</v>
      </c>
      <c r="I29" s="4" t="s">
        <v>114</v>
      </c>
      <c r="J29" s="215">
        <v>1</v>
      </c>
      <c r="K29" s="7">
        <v>45352</v>
      </c>
      <c r="L29" s="7">
        <v>45381</v>
      </c>
      <c r="M29" s="212">
        <f t="shared" si="5"/>
        <v>4.1428571428571432</v>
      </c>
      <c r="N29" s="213">
        <v>1</v>
      </c>
      <c r="O29" s="214" t="s">
        <v>830</v>
      </c>
      <c r="P29" s="71">
        <v>1</v>
      </c>
      <c r="Q29" s="73">
        <f t="shared" si="6"/>
        <v>1</v>
      </c>
      <c r="R29" s="73">
        <f t="shared" si="7"/>
        <v>1</v>
      </c>
      <c r="S29" s="73">
        <f t="shared" si="8"/>
        <v>1</v>
      </c>
      <c r="T29">
        <f t="shared" si="9"/>
        <v>0</v>
      </c>
    </row>
    <row r="30" spans="1:20" ht="187.5" customHeight="1">
      <c r="A30" s="46">
        <v>100</v>
      </c>
      <c r="B30" s="53" t="s">
        <v>300</v>
      </c>
      <c r="C30" s="50" t="s">
        <v>25</v>
      </c>
      <c r="D30" s="64" t="s">
        <v>1147</v>
      </c>
      <c r="E30" s="44" t="s">
        <v>718</v>
      </c>
      <c r="F30" s="5" t="s">
        <v>94</v>
      </c>
      <c r="G30" s="5" t="s">
        <v>112</v>
      </c>
      <c r="H30" s="6" t="s">
        <v>100</v>
      </c>
      <c r="I30" s="4" t="s">
        <v>114</v>
      </c>
      <c r="J30" s="215">
        <v>1</v>
      </c>
      <c r="K30" s="7">
        <v>45383</v>
      </c>
      <c r="L30" s="7">
        <v>45412</v>
      </c>
      <c r="M30" s="212">
        <f t="shared" si="5"/>
        <v>4.1428571428571432</v>
      </c>
      <c r="N30" s="213">
        <v>1</v>
      </c>
      <c r="O30" s="214" t="s">
        <v>947</v>
      </c>
      <c r="P30" s="71">
        <v>1</v>
      </c>
      <c r="Q30" s="73">
        <f t="shared" si="6"/>
        <v>1</v>
      </c>
      <c r="R30" s="73">
        <f t="shared" si="7"/>
        <v>1</v>
      </c>
      <c r="S30" s="73">
        <f t="shared" si="8"/>
        <v>1</v>
      </c>
      <c r="T30">
        <f t="shared" si="9"/>
        <v>0</v>
      </c>
    </row>
    <row r="31" spans="1:20" ht="114">
      <c r="A31" s="46">
        <v>101</v>
      </c>
      <c r="B31" s="53" t="s">
        <v>301</v>
      </c>
      <c r="C31" s="50" t="s">
        <v>25</v>
      </c>
      <c r="D31" s="64" t="s">
        <v>1147</v>
      </c>
      <c r="E31" s="44" t="s">
        <v>718</v>
      </c>
      <c r="F31" s="5" t="s">
        <v>94</v>
      </c>
      <c r="G31" s="5" t="s">
        <v>1015</v>
      </c>
      <c r="H31" s="6" t="s">
        <v>1107</v>
      </c>
      <c r="I31" s="4" t="s">
        <v>109</v>
      </c>
      <c r="J31" s="215">
        <v>1</v>
      </c>
      <c r="K31" s="7">
        <v>45413</v>
      </c>
      <c r="L31" s="7">
        <v>45716</v>
      </c>
      <c r="M31" s="212">
        <f t="shared" si="5"/>
        <v>43.285714285714285</v>
      </c>
      <c r="N31" s="213"/>
      <c r="O31" s="214"/>
      <c r="P31" s="71"/>
      <c r="Q31" s="73">
        <f t="shared" si="6"/>
        <v>0</v>
      </c>
      <c r="R31" s="73">
        <f t="shared" si="7"/>
        <v>0</v>
      </c>
      <c r="S31" s="73" t="e">
        <f t="shared" si="8"/>
        <v>#DIV/0!</v>
      </c>
      <c r="T31">
        <f t="shared" si="9"/>
        <v>0</v>
      </c>
    </row>
    <row r="32" spans="1:20" ht="171" customHeight="1">
      <c r="A32" s="46">
        <v>104</v>
      </c>
      <c r="B32" s="53" t="s">
        <v>302</v>
      </c>
      <c r="C32" s="50" t="s">
        <v>25</v>
      </c>
      <c r="D32" s="64" t="s">
        <v>1147</v>
      </c>
      <c r="E32" s="44" t="s">
        <v>718</v>
      </c>
      <c r="F32" s="5" t="s">
        <v>94</v>
      </c>
      <c r="G32" s="5" t="s">
        <v>112</v>
      </c>
      <c r="H32" s="6" t="s">
        <v>107</v>
      </c>
      <c r="I32" s="24" t="s">
        <v>68</v>
      </c>
      <c r="J32" s="215">
        <v>1</v>
      </c>
      <c r="K32" s="7">
        <v>45597</v>
      </c>
      <c r="L32" s="7">
        <v>45626</v>
      </c>
      <c r="M32" s="212">
        <f t="shared" si="5"/>
        <v>4.1428571428571432</v>
      </c>
      <c r="N32" s="213">
        <v>1</v>
      </c>
      <c r="O32" s="214" t="s">
        <v>1084</v>
      </c>
      <c r="P32" s="72">
        <v>1</v>
      </c>
      <c r="Q32" s="73">
        <f t="shared" si="6"/>
        <v>1</v>
      </c>
      <c r="R32" s="73">
        <f t="shared" si="7"/>
        <v>1</v>
      </c>
      <c r="S32" s="73">
        <f t="shared" si="8"/>
        <v>1</v>
      </c>
      <c r="T32">
        <f t="shared" si="9"/>
        <v>0</v>
      </c>
    </row>
    <row r="33" spans="1:20" ht="174" customHeight="1">
      <c r="A33" s="46">
        <v>107</v>
      </c>
      <c r="B33" s="53" t="s">
        <v>303</v>
      </c>
      <c r="C33" s="50" t="s">
        <v>25</v>
      </c>
      <c r="D33" s="64" t="s">
        <v>1148</v>
      </c>
      <c r="E33" s="44" t="s">
        <v>894</v>
      </c>
      <c r="F33" s="44" t="s">
        <v>46</v>
      </c>
      <c r="G33" s="19" t="s">
        <v>186</v>
      </c>
      <c r="H33" s="20" t="s">
        <v>209</v>
      </c>
      <c r="I33" s="21" t="s">
        <v>193</v>
      </c>
      <c r="J33" s="33">
        <v>5</v>
      </c>
      <c r="K33" s="34">
        <v>45342</v>
      </c>
      <c r="L33" s="34">
        <v>45641</v>
      </c>
      <c r="M33" s="212">
        <f t="shared" si="5"/>
        <v>42.714285714285715</v>
      </c>
      <c r="N33" s="213">
        <v>5</v>
      </c>
      <c r="O33" s="214" t="s">
        <v>1068</v>
      </c>
      <c r="P33" s="72">
        <v>5</v>
      </c>
      <c r="Q33" s="73">
        <f t="shared" si="6"/>
        <v>1</v>
      </c>
      <c r="R33" s="73">
        <f t="shared" si="7"/>
        <v>1</v>
      </c>
      <c r="S33" s="73">
        <f t="shared" si="8"/>
        <v>1</v>
      </c>
      <c r="T33">
        <f t="shared" si="9"/>
        <v>0</v>
      </c>
    </row>
    <row r="34" spans="1:20" ht="234.75" customHeight="1">
      <c r="A34" s="46">
        <v>108</v>
      </c>
      <c r="B34" s="53" t="s">
        <v>304</v>
      </c>
      <c r="C34" s="50" t="s">
        <v>25</v>
      </c>
      <c r="D34" s="64" t="s">
        <v>1148</v>
      </c>
      <c r="E34" s="44" t="s">
        <v>894</v>
      </c>
      <c r="F34" s="19" t="s">
        <v>208</v>
      </c>
      <c r="G34" s="19" t="s">
        <v>186</v>
      </c>
      <c r="H34" s="20" t="s">
        <v>210</v>
      </c>
      <c r="I34" s="21" t="s">
        <v>187</v>
      </c>
      <c r="J34" s="33">
        <v>1</v>
      </c>
      <c r="K34" s="34">
        <v>45342</v>
      </c>
      <c r="L34" s="34">
        <v>45371</v>
      </c>
      <c r="M34" s="212">
        <f t="shared" si="5"/>
        <v>4.1428571428571432</v>
      </c>
      <c r="N34" s="213">
        <v>1</v>
      </c>
      <c r="O34" s="214" t="s">
        <v>1043</v>
      </c>
      <c r="P34" s="72">
        <v>1</v>
      </c>
      <c r="Q34" s="73">
        <f t="shared" si="6"/>
        <v>1</v>
      </c>
      <c r="R34" s="73">
        <f t="shared" si="7"/>
        <v>1</v>
      </c>
      <c r="S34" s="73">
        <f t="shared" si="8"/>
        <v>1</v>
      </c>
      <c r="T34">
        <f t="shared" si="9"/>
        <v>0</v>
      </c>
    </row>
    <row r="35" spans="1:20" ht="195.75" customHeight="1">
      <c r="A35" s="46">
        <v>109</v>
      </c>
      <c r="B35" s="53" t="s">
        <v>305</v>
      </c>
      <c r="C35" s="50" t="s">
        <v>25</v>
      </c>
      <c r="D35" s="64" t="s">
        <v>1148</v>
      </c>
      <c r="E35" s="44" t="s">
        <v>894</v>
      </c>
      <c r="F35" s="19" t="s">
        <v>208</v>
      </c>
      <c r="G35" s="19" t="s">
        <v>186</v>
      </c>
      <c r="H35" s="20" t="s">
        <v>211</v>
      </c>
      <c r="I35" s="21" t="s">
        <v>188</v>
      </c>
      <c r="J35" s="33">
        <v>4</v>
      </c>
      <c r="K35" s="34">
        <v>45342</v>
      </c>
      <c r="L35" s="34">
        <v>45626</v>
      </c>
      <c r="M35" s="212">
        <f t="shared" si="5"/>
        <v>40.571428571428569</v>
      </c>
      <c r="N35" s="213">
        <v>4</v>
      </c>
      <c r="O35" s="214" t="s">
        <v>964</v>
      </c>
      <c r="P35" s="72">
        <v>4</v>
      </c>
      <c r="Q35" s="73">
        <f t="shared" si="6"/>
        <v>1</v>
      </c>
      <c r="R35" s="73">
        <f t="shared" si="7"/>
        <v>1</v>
      </c>
      <c r="S35" s="73">
        <f t="shared" si="8"/>
        <v>1</v>
      </c>
      <c r="T35">
        <f t="shared" si="9"/>
        <v>0</v>
      </c>
    </row>
    <row r="36" spans="1:20" ht="201">
      <c r="A36" s="46">
        <v>110</v>
      </c>
      <c r="B36" s="53" t="s">
        <v>306</v>
      </c>
      <c r="C36" s="50" t="s">
        <v>25</v>
      </c>
      <c r="D36" s="64" t="s">
        <v>1148</v>
      </c>
      <c r="E36" s="44" t="s">
        <v>894</v>
      </c>
      <c r="F36" s="19" t="s">
        <v>208</v>
      </c>
      <c r="G36" s="19" t="s">
        <v>186</v>
      </c>
      <c r="H36" s="20" t="s">
        <v>212</v>
      </c>
      <c r="I36" s="21" t="s">
        <v>189</v>
      </c>
      <c r="J36" s="33">
        <v>12</v>
      </c>
      <c r="K36" s="34">
        <v>45342</v>
      </c>
      <c r="L36" s="34">
        <v>45641</v>
      </c>
      <c r="M36" s="212">
        <f t="shared" si="5"/>
        <v>42.714285714285715</v>
      </c>
      <c r="N36" s="213">
        <v>12</v>
      </c>
      <c r="O36" s="214" t="s">
        <v>1113</v>
      </c>
      <c r="P36" s="72">
        <v>12</v>
      </c>
      <c r="Q36" s="73">
        <f t="shared" si="6"/>
        <v>1</v>
      </c>
      <c r="R36" s="73">
        <f t="shared" si="7"/>
        <v>1</v>
      </c>
      <c r="S36" s="73">
        <f t="shared" si="8"/>
        <v>1</v>
      </c>
      <c r="T36">
        <f t="shared" si="9"/>
        <v>0</v>
      </c>
    </row>
    <row r="37" spans="1:20" ht="144" customHeight="1">
      <c r="A37" s="46">
        <v>111</v>
      </c>
      <c r="B37" s="53" t="s">
        <v>307</v>
      </c>
      <c r="C37" s="50" t="s">
        <v>25</v>
      </c>
      <c r="D37" s="64" t="s">
        <v>1148</v>
      </c>
      <c r="E37" s="44" t="s">
        <v>895</v>
      </c>
      <c r="F37" s="19" t="s">
        <v>208</v>
      </c>
      <c r="G37" s="19" t="s">
        <v>186</v>
      </c>
      <c r="H37" s="20" t="s">
        <v>191</v>
      </c>
      <c r="I37" s="21" t="s">
        <v>190</v>
      </c>
      <c r="J37" s="33">
        <v>6</v>
      </c>
      <c r="K37" s="34">
        <v>45342</v>
      </c>
      <c r="L37" s="34">
        <v>45626</v>
      </c>
      <c r="M37" s="212">
        <f t="shared" si="5"/>
        <v>40.571428571428569</v>
      </c>
      <c r="N37" s="213">
        <v>6</v>
      </c>
      <c r="O37" s="214" t="s">
        <v>1037</v>
      </c>
      <c r="P37" s="72">
        <v>6</v>
      </c>
      <c r="Q37" s="73">
        <f t="shared" si="6"/>
        <v>1</v>
      </c>
      <c r="R37" s="73">
        <f t="shared" si="7"/>
        <v>1</v>
      </c>
      <c r="S37" s="73">
        <f t="shared" si="8"/>
        <v>1</v>
      </c>
      <c r="T37">
        <f t="shared" si="9"/>
        <v>0</v>
      </c>
    </row>
    <row r="38" spans="1:20" ht="195" customHeight="1">
      <c r="A38" s="46">
        <v>112</v>
      </c>
      <c r="B38" s="53" t="s">
        <v>308</v>
      </c>
      <c r="C38" s="50" t="s">
        <v>25</v>
      </c>
      <c r="D38" s="64" t="s">
        <v>1148</v>
      </c>
      <c r="E38" s="44" t="s">
        <v>895</v>
      </c>
      <c r="F38" s="19" t="s">
        <v>208</v>
      </c>
      <c r="G38" s="19" t="s">
        <v>186</v>
      </c>
      <c r="H38" s="20" t="s">
        <v>213</v>
      </c>
      <c r="I38" s="21" t="s">
        <v>192</v>
      </c>
      <c r="J38" s="33">
        <v>6</v>
      </c>
      <c r="K38" s="34">
        <v>45342</v>
      </c>
      <c r="L38" s="34">
        <v>45646</v>
      </c>
      <c r="M38" s="212">
        <f t="shared" si="5"/>
        <v>43.428571428571431</v>
      </c>
      <c r="N38" s="213">
        <v>6</v>
      </c>
      <c r="O38" s="214" t="s">
        <v>1041</v>
      </c>
      <c r="P38" s="72">
        <v>6</v>
      </c>
      <c r="Q38" s="73">
        <f t="shared" si="6"/>
        <v>1</v>
      </c>
      <c r="R38" s="73">
        <f t="shared" si="7"/>
        <v>1</v>
      </c>
      <c r="S38" s="73">
        <f t="shared" si="8"/>
        <v>1</v>
      </c>
      <c r="T38">
        <f t="shared" si="9"/>
        <v>0</v>
      </c>
    </row>
    <row r="39" spans="1:20" ht="146.25">
      <c r="A39" s="46">
        <v>113</v>
      </c>
      <c r="B39" s="53" t="s">
        <v>309</v>
      </c>
      <c r="C39" s="50" t="s">
        <v>25</v>
      </c>
      <c r="D39" s="64" t="s">
        <v>1149</v>
      </c>
      <c r="E39" s="44" t="s">
        <v>896</v>
      </c>
      <c r="F39" s="44" t="s">
        <v>47</v>
      </c>
      <c r="G39" s="19" t="s">
        <v>186</v>
      </c>
      <c r="H39" s="20" t="s">
        <v>209</v>
      </c>
      <c r="I39" s="21" t="s">
        <v>193</v>
      </c>
      <c r="J39" s="33">
        <v>5</v>
      </c>
      <c r="K39" s="34">
        <v>45342</v>
      </c>
      <c r="L39" s="34">
        <v>45641</v>
      </c>
      <c r="M39" s="212">
        <f t="shared" si="5"/>
        <v>42.714285714285715</v>
      </c>
      <c r="N39" s="213">
        <v>5</v>
      </c>
      <c r="O39" s="214" t="s">
        <v>1068</v>
      </c>
      <c r="P39" s="72">
        <v>5</v>
      </c>
      <c r="Q39" s="73">
        <f t="shared" si="6"/>
        <v>1</v>
      </c>
      <c r="R39" s="73">
        <f t="shared" si="7"/>
        <v>1</v>
      </c>
      <c r="S39" s="73">
        <f t="shared" si="8"/>
        <v>1</v>
      </c>
      <c r="T39">
        <f t="shared" si="9"/>
        <v>0</v>
      </c>
    </row>
    <row r="40" spans="1:20" ht="213.75" customHeight="1">
      <c r="A40" s="46">
        <v>114</v>
      </c>
      <c r="B40" s="53" t="s">
        <v>310</v>
      </c>
      <c r="C40" s="50" t="s">
        <v>25</v>
      </c>
      <c r="D40" s="64" t="s">
        <v>1149</v>
      </c>
      <c r="E40" s="44" t="s">
        <v>896</v>
      </c>
      <c r="F40" s="19" t="s">
        <v>208</v>
      </c>
      <c r="G40" s="19" t="s">
        <v>186</v>
      </c>
      <c r="H40" s="20" t="s">
        <v>210</v>
      </c>
      <c r="I40" s="21" t="s">
        <v>187</v>
      </c>
      <c r="J40" s="33">
        <v>1</v>
      </c>
      <c r="K40" s="34">
        <v>45342</v>
      </c>
      <c r="L40" s="34">
        <v>45371</v>
      </c>
      <c r="M40" s="212">
        <f t="shared" si="5"/>
        <v>4.1428571428571432</v>
      </c>
      <c r="N40" s="213">
        <v>1</v>
      </c>
      <c r="O40" s="214" t="s">
        <v>1044</v>
      </c>
      <c r="P40" s="72">
        <v>1</v>
      </c>
      <c r="Q40" s="73">
        <f t="shared" si="6"/>
        <v>1</v>
      </c>
      <c r="R40" s="73">
        <f t="shared" si="7"/>
        <v>1</v>
      </c>
      <c r="S40" s="73">
        <f t="shared" si="8"/>
        <v>1</v>
      </c>
      <c r="T40">
        <f t="shared" si="9"/>
        <v>0</v>
      </c>
    </row>
    <row r="41" spans="1:20" ht="144.75">
      <c r="A41" s="46">
        <v>115</v>
      </c>
      <c r="B41" s="53" t="s">
        <v>311</v>
      </c>
      <c r="C41" s="50" t="s">
        <v>25</v>
      </c>
      <c r="D41" s="64" t="s">
        <v>1149</v>
      </c>
      <c r="E41" s="44" t="s">
        <v>896</v>
      </c>
      <c r="F41" s="19" t="s">
        <v>208</v>
      </c>
      <c r="G41" s="19" t="s">
        <v>186</v>
      </c>
      <c r="H41" s="20" t="s">
        <v>211</v>
      </c>
      <c r="I41" s="21" t="s">
        <v>188</v>
      </c>
      <c r="J41" s="33">
        <v>4</v>
      </c>
      <c r="K41" s="34">
        <v>45342</v>
      </c>
      <c r="L41" s="34">
        <v>45626</v>
      </c>
      <c r="M41" s="212">
        <f t="shared" si="5"/>
        <v>40.571428571428569</v>
      </c>
      <c r="N41" s="213">
        <v>4</v>
      </c>
      <c r="O41" s="214" t="s">
        <v>1045</v>
      </c>
      <c r="P41" s="72">
        <v>4</v>
      </c>
      <c r="Q41" s="73">
        <f t="shared" si="6"/>
        <v>1</v>
      </c>
      <c r="R41" s="73">
        <f t="shared" si="7"/>
        <v>1</v>
      </c>
      <c r="S41" s="73">
        <f t="shared" si="8"/>
        <v>1</v>
      </c>
      <c r="T41">
        <f t="shared" si="9"/>
        <v>0</v>
      </c>
    </row>
    <row r="42" spans="1:20" ht="144.75">
      <c r="A42" s="46">
        <v>116</v>
      </c>
      <c r="B42" s="53" t="s">
        <v>312</v>
      </c>
      <c r="C42" s="50" t="s">
        <v>25</v>
      </c>
      <c r="D42" s="64" t="s">
        <v>1149</v>
      </c>
      <c r="E42" s="44" t="s">
        <v>897</v>
      </c>
      <c r="F42" s="19" t="s">
        <v>208</v>
      </c>
      <c r="G42" s="19" t="s">
        <v>186</v>
      </c>
      <c r="H42" s="20" t="s">
        <v>212</v>
      </c>
      <c r="I42" s="21" t="s">
        <v>189</v>
      </c>
      <c r="J42" s="33">
        <v>12</v>
      </c>
      <c r="K42" s="34">
        <v>45342</v>
      </c>
      <c r="L42" s="34">
        <v>45641</v>
      </c>
      <c r="M42" s="212">
        <f t="shared" si="5"/>
        <v>42.714285714285715</v>
      </c>
      <c r="N42" s="213">
        <v>12</v>
      </c>
      <c r="O42" s="214" t="s">
        <v>1113</v>
      </c>
      <c r="P42" s="72">
        <v>12</v>
      </c>
      <c r="Q42" s="73">
        <f t="shared" si="6"/>
        <v>1</v>
      </c>
      <c r="R42" s="73">
        <f t="shared" si="7"/>
        <v>1</v>
      </c>
      <c r="S42" s="73">
        <f t="shared" si="8"/>
        <v>1</v>
      </c>
      <c r="T42">
        <f t="shared" si="9"/>
        <v>0</v>
      </c>
    </row>
    <row r="43" spans="1:20" ht="144.75">
      <c r="A43" s="46">
        <v>117</v>
      </c>
      <c r="B43" s="53" t="s">
        <v>313</v>
      </c>
      <c r="C43" s="50" t="s">
        <v>25</v>
      </c>
      <c r="D43" s="64" t="s">
        <v>1149</v>
      </c>
      <c r="E43" s="44" t="s">
        <v>896</v>
      </c>
      <c r="F43" s="19" t="s">
        <v>208</v>
      </c>
      <c r="G43" s="19" t="s">
        <v>186</v>
      </c>
      <c r="H43" s="20" t="s">
        <v>191</v>
      </c>
      <c r="I43" s="21" t="s">
        <v>190</v>
      </c>
      <c r="J43" s="33">
        <v>6</v>
      </c>
      <c r="K43" s="34">
        <v>45342</v>
      </c>
      <c r="L43" s="34">
        <v>45626</v>
      </c>
      <c r="M43" s="212">
        <f t="shared" si="5"/>
        <v>40.571428571428569</v>
      </c>
      <c r="N43" s="213">
        <v>6</v>
      </c>
      <c r="O43" s="214" t="s">
        <v>1037</v>
      </c>
      <c r="P43" s="72">
        <v>6</v>
      </c>
      <c r="Q43" s="73">
        <f t="shared" si="6"/>
        <v>1</v>
      </c>
      <c r="R43" s="73">
        <f t="shared" si="7"/>
        <v>1</v>
      </c>
      <c r="S43" s="73">
        <f t="shared" si="8"/>
        <v>1</v>
      </c>
      <c r="T43">
        <f t="shared" si="9"/>
        <v>0</v>
      </c>
    </row>
    <row r="44" spans="1:20" ht="146.25">
      <c r="A44" s="46">
        <v>118</v>
      </c>
      <c r="B44" s="53" t="s">
        <v>314</v>
      </c>
      <c r="C44" s="50" t="s">
        <v>25</v>
      </c>
      <c r="D44" s="64" t="s">
        <v>1149</v>
      </c>
      <c r="E44" s="44" t="s">
        <v>896</v>
      </c>
      <c r="F44" s="19" t="s">
        <v>208</v>
      </c>
      <c r="G44" s="19" t="s">
        <v>186</v>
      </c>
      <c r="H44" s="20" t="s">
        <v>213</v>
      </c>
      <c r="I44" s="21" t="s">
        <v>192</v>
      </c>
      <c r="J44" s="33">
        <v>6</v>
      </c>
      <c r="K44" s="34">
        <v>45342</v>
      </c>
      <c r="L44" s="34">
        <v>45646</v>
      </c>
      <c r="M44" s="212">
        <f t="shared" si="5"/>
        <v>43.428571428571431</v>
      </c>
      <c r="N44" s="213">
        <v>6</v>
      </c>
      <c r="O44" s="214" t="s">
        <v>1046</v>
      </c>
      <c r="P44" s="72">
        <v>6</v>
      </c>
      <c r="Q44" s="73">
        <f t="shared" si="6"/>
        <v>1</v>
      </c>
      <c r="R44" s="73">
        <f t="shared" si="7"/>
        <v>1</v>
      </c>
      <c r="S44" s="73">
        <f t="shared" si="8"/>
        <v>1</v>
      </c>
      <c r="T44">
        <f t="shared" si="9"/>
        <v>0</v>
      </c>
    </row>
    <row r="45" spans="1:20" ht="148.5" customHeight="1">
      <c r="A45" s="46">
        <v>119</v>
      </c>
      <c r="B45" s="53" t="s">
        <v>315</v>
      </c>
      <c r="C45" s="50" t="s">
        <v>25</v>
      </c>
      <c r="D45" s="64" t="s">
        <v>1150</v>
      </c>
      <c r="E45" s="44" t="s">
        <v>721</v>
      </c>
      <c r="F45" s="44" t="s">
        <v>48</v>
      </c>
      <c r="G45" s="5" t="s">
        <v>1014</v>
      </c>
      <c r="H45" s="13" t="s">
        <v>1006</v>
      </c>
      <c r="I45" s="4" t="s">
        <v>78</v>
      </c>
      <c r="J45" s="4">
        <v>1</v>
      </c>
      <c r="K45" s="7">
        <v>45505</v>
      </c>
      <c r="L45" s="7">
        <v>45534</v>
      </c>
      <c r="M45" s="212">
        <f t="shared" si="5"/>
        <v>4.1428571428571432</v>
      </c>
      <c r="N45" s="213">
        <v>1</v>
      </c>
      <c r="O45" s="214" t="s">
        <v>1020</v>
      </c>
      <c r="P45" s="72">
        <v>1</v>
      </c>
      <c r="Q45" s="73">
        <f t="shared" si="6"/>
        <v>1</v>
      </c>
      <c r="R45" s="73">
        <f t="shared" si="7"/>
        <v>1</v>
      </c>
      <c r="S45" s="73">
        <f t="shared" si="8"/>
        <v>1</v>
      </c>
      <c r="T45">
        <f t="shared" si="9"/>
        <v>0</v>
      </c>
    </row>
    <row r="46" spans="1:20" ht="153.75" customHeight="1">
      <c r="A46" s="46">
        <v>120</v>
      </c>
      <c r="B46" s="53" t="s">
        <v>316</v>
      </c>
      <c r="C46" s="50" t="s">
        <v>25</v>
      </c>
      <c r="D46" s="64" t="s">
        <v>1150</v>
      </c>
      <c r="E46" s="44" t="s">
        <v>721</v>
      </c>
      <c r="F46" s="19" t="s">
        <v>174</v>
      </c>
      <c r="G46" s="5" t="s">
        <v>1011</v>
      </c>
      <c r="H46" s="13" t="s">
        <v>996</v>
      </c>
      <c r="I46" s="4" t="s">
        <v>68</v>
      </c>
      <c r="J46" s="4">
        <v>11</v>
      </c>
      <c r="K46" s="7">
        <v>45323</v>
      </c>
      <c r="L46" s="7">
        <v>45641</v>
      </c>
      <c r="M46" s="212">
        <f t="shared" si="5"/>
        <v>45.428571428571431</v>
      </c>
      <c r="N46" s="213">
        <v>11</v>
      </c>
      <c r="O46" s="214" t="s">
        <v>1080</v>
      </c>
      <c r="P46" s="72">
        <v>11</v>
      </c>
      <c r="Q46" s="73">
        <f t="shared" si="6"/>
        <v>1</v>
      </c>
      <c r="R46" s="73">
        <f t="shared" si="7"/>
        <v>1</v>
      </c>
      <c r="S46" s="73">
        <f t="shared" si="8"/>
        <v>1</v>
      </c>
      <c r="T46">
        <f t="shared" si="9"/>
        <v>0</v>
      </c>
    </row>
    <row r="47" spans="1:20" s="131" customFormat="1" ht="212.25" customHeight="1">
      <c r="A47" s="129">
        <v>121</v>
      </c>
      <c r="B47" s="53" t="s">
        <v>317</v>
      </c>
      <c r="C47" s="130" t="s">
        <v>25</v>
      </c>
      <c r="D47" s="64" t="s">
        <v>1150</v>
      </c>
      <c r="E47" s="44" t="s">
        <v>721</v>
      </c>
      <c r="F47" s="19" t="s">
        <v>174</v>
      </c>
      <c r="G47" s="5" t="s">
        <v>175</v>
      </c>
      <c r="H47" s="13" t="s">
        <v>179</v>
      </c>
      <c r="I47" s="4" t="s">
        <v>180</v>
      </c>
      <c r="J47" s="4">
        <v>5</v>
      </c>
      <c r="K47" s="7">
        <v>45323</v>
      </c>
      <c r="L47" s="7">
        <v>45534</v>
      </c>
      <c r="M47" s="212">
        <f t="shared" si="5"/>
        <v>30.142857142857142</v>
      </c>
      <c r="N47" s="213">
        <v>5</v>
      </c>
      <c r="O47" s="214" t="s">
        <v>989</v>
      </c>
      <c r="P47" s="72">
        <v>5</v>
      </c>
      <c r="Q47" s="73">
        <f t="shared" si="6"/>
        <v>1</v>
      </c>
      <c r="R47" s="73">
        <f t="shared" si="7"/>
        <v>1</v>
      </c>
      <c r="S47" s="73">
        <f t="shared" si="8"/>
        <v>1</v>
      </c>
      <c r="T47">
        <f t="shared" si="9"/>
        <v>0</v>
      </c>
    </row>
    <row r="48" spans="1:20" s="131" customFormat="1" ht="180.75" customHeight="1">
      <c r="A48" s="127">
        <v>122</v>
      </c>
      <c r="B48" s="53" t="s">
        <v>318</v>
      </c>
      <c r="C48" s="128" t="s">
        <v>25</v>
      </c>
      <c r="D48" s="64" t="s">
        <v>1150</v>
      </c>
      <c r="E48" s="44" t="s">
        <v>721</v>
      </c>
      <c r="F48" s="19" t="s">
        <v>174</v>
      </c>
      <c r="G48" s="5" t="s">
        <v>175</v>
      </c>
      <c r="H48" s="13" t="s">
        <v>181</v>
      </c>
      <c r="I48" s="5" t="s">
        <v>78</v>
      </c>
      <c r="J48" s="4">
        <v>15</v>
      </c>
      <c r="K48" s="7">
        <v>45474</v>
      </c>
      <c r="L48" s="7">
        <v>45565</v>
      </c>
      <c r="M48" s="212">
        <f t="shared" si="5"/>
        <v>13</v>
      </c>
      <c r="N48" s="213">
        <v>15</v>
      </c>
      <c r="O48" s="214" t="s">
        <v>1047</v>
      </c>
      <c r="P48" s="72">
        <v>15</v>
      </c>
      <c r="Q48" s="73">
        <f t="shared" si="6"/>
        <v>1</v>
      </c>
      <c r="R48" s="73">
        <f t="shared" si="7"/>
        <v>1</v>
      </c>
      <c r="S48" s="73">
        <f t="shared" si="8"/>
        <v>1</v>
      </c>
      <c r="T48">
        <f t="shared" si="9"/>
        <v>0</v>
      </c>
    </row>
    <row r="49" spans="1:20" ht="114.75">
      <c r="A49" s="46">
        <v>123</v>
      </c>
      <c r="B49" s="53" t="s">
        <v>319</v>
      </c>
      <c r="C49" s="50" t="s">
        <v>25</v>
      </c>
      <c r="D49" s="64" t="s">
        <v>1151</v>
      </c>
      <c r="E49" s="44" t="s">
        <v>722</v>
      </c>
      <c r="F49" s="44" t="s">
        <v>49</v>
      </c>
      <c r="G49" s="5" t="s">
        <v>269</v>
      </c>
      <c r="H49" s="13" t="s">
        <v>666</v>
      </c>
      <c r="I49" s="4" t="s">
        <v>78</v>
      </c>
      <c r="J49" s="4">
        <v>1</v>
      </c>
      <c r="K49" s="7">
        <v>45323</v>
      </c>
      <c r="L49" s="7">
        <v>45337</v>
      </c>
      <c r="M49" s="212">
        <f t="shared" si="5"/>
        <v>2</v>
      </c>
      <c r="N49" s="213">
        <v>1</v>
      </c>
      <c r="O49" s="214" t="s">
        <v>951</v>
      </c>
      <c r="P49" s="72">
        <v>1</v>
      </c>
      <c r="Q49" s="73">
        <f t="shared" si="6"/>
        <v>1</v>
      </c>
      <c r="R49" s="73">
        <f t="shared" si="7"/>
        <v>1</v>
      </c>
      <c r="S49" s="73">
        <f t="shared" si="8"/>
        <v>1</v>
      </c>
      <c r="T49">
        <f t="shared" si="9"/>
        <v>0</v>
      </c>
    </row>
    <row r="50" spans="1:20" s="131" customFormat="1" ht="100.5">
      <c r="A50" s="129">
        <v>124</v>
      </c>
      <c r="B50" s="53" t="s">
        <v>320</v>
      </c>
      <c r="C50" s="130" t="s">
        <v>25</v>
      </c>
      <c r="D50" s="64" t="s">
        <v>1151</v>
      </c>
      <c r="E50" s="44" t="s">
        <v>722</v>
      </c>
      <c r="F50" s="5" t="s">
        <v>135</v>
      </c>
      <c r="G50" s="5" t="s">
        <v>1013</v>
      </c>
      <c r="H50" s="13" t="s">
        <v>1012</v>
      </c>
      <c r="I50" s="4" t="s">
        <v>68</v>
      </c>
      <c r="J50" s="4">
        <v>1</v>
      </c>
      <c r="K50" s="7">
        <v>45352</v>
      </c>
      <c r="L50" s="7">
        <v>45503</v>
      </c>
      <c r="M50" s="212">
        <f t="shared" si="5"/>
        <v>21.571428571428573</v>
      </c>
      <c r="N50" s="213">
        <v>1</v>
      </c>
      <c r="O50" s="214" t="s">
        <v>1028</v>
      </c>
      <c r="P50" s="72">
        <v>1</v>
      </c>
      <c r="Q50" s="73">
        <f t="shared" si="6"/>
        <v>1</v>
      </c>
      <c r="R50" s="73">
        <f t="shared" si="7"/>
        <v>1</v>
      </c>
      <c r="S50" s="73">
        <f t="shared" si="8"/>
        <v>1</v>
      </c>
      <c r="T50">
        <f t="shared" si="9"/>
        <v>0</v>
      </c>
    </row>
    <row r="51" spans="1:20" ht="114.75">
      <c r="A51" s="46">
        <v>125</v>
      </c>
      <c r="B51" s="53" t="s">
        <v>321</v>
      </c>
      <c r="C51" s="50" t="s">
        <v>25</v>
      </c>
      <c r="D51" s="64" t="s">
        <v>1152</v>
      </c>
      <c r="E51" s="44" t="s">
        <v>723</v>
      </c>
      <c r="F51" s="44" t="s">
        <v>37</v>
      </c>
      <c r="G51" s="5" t="s">
        <v>1011</v>
      </c>
      <c r="H51" s="13" t="s">
        <v>1006</v>
      </c>
      <c r="I51" s="4" t="s">
        <v>78</v>
      </c>
      <c r="J51" s="4">
        <v>1</v>
      </c>
      <c r="K51" s="7">
        <v>45505</v>
      </c>
      <c r="L51" s="7">
        <v>45534</v>
      </c>
      <c r="M51" s="212">
        <f t="shared" si="5"/>
        <v>4.1428571428571432</v>
      </c>
      <c r="N51" s="213">
        <v>1</v>
      </c>
      <c r="O51" s="214" t="s">
        <v>1020</v>
      </c>
      <c r="P51" s="72">
        <v>1</v>
      </c>
      <c r="Q51" s="73">
        <f t="shared" si="6"/>
        <v>1</v>
      </c>
      <c r="R51" s="73">
        <f t="shared" si="7"/>
        <v>1</v>
      </c>
      <c r="S51" s="73">
        <f t="shared" si="8"/>
        <v>1</v>
      </c>
      <c r="T51">
        <f t="shared" si="9"/>
        <v>0</v>
      </c>
    </row>
    <row r="52" spans="1:20" ht="180">
      <c r="A52" s="46">
        <v>126</v>
      </c>
      <c r="B52" s="53" t="s">
        <v>322</v>
      </c>
      <c r="C52" s="50" t="s">
        <v>25</v>
      </c>
      <c r="D52" s="64" t="s">
        <v>1152</v>
      </c>
      <c r="E52" s="44" t="s">
        <v>724</v>
      </c>
      <c r="F52" s="19" t="s">
        <v>174</v>
      </c>
      <c r="G52" s="5" t="s">
        <v>175</v>
      </c>
      <c r="H52" s="13" t="s">
        <v>996</v>
      </c>
      <c r="I52" s="4" t="s">
        <v>68</v>
      </c>
      <c r="J52" s="4">
        <v>11</v>
      </c>
      <c r="K52" s="7">
        <v>45323</v>
      </c>
      <c r="L52" s="7">
        <v>45641</v>
      </c>
      <c r="M52" s="212">
        <f t="shared" si="5"/>
        <v>45.428571428571431</v>
      </c>
      <c r="N52" s="213">
        <v>11</v>
      </c>
      <c r="O52" s="214" t="s">
        <v>1080</v>
      </c>
      <c r="P52" s="72">
        <v>11</v>
      </c>
      <c r="Q52" s="73">
        <f t="shared" si="6"/>
        <v>1</v>
      </c>
      <c r="R52" s="73">
        <f t="shared" si="7"/>
        <v>1</v>
      </c>
      <c r="S52" s="73">
        <f t="shared" si="8"/>
        <v>1</v>
      </c>
      <c r="T52">
        <f t="shared" si="9"/>
        <v>0</v>
      </c>
    </row>
    <row r="53" spans="1:20" s="131" customFormat="1" ht="222.75" customHeight="1">
      <c r="A53" s="129">
        <v>127</v>
      </c>
      <c r="B53" s="53" t="s">
        <v>323</v>
      </c>
      <c r="C53" s="130" t="s">
        <v>25</v>
      </c>
      <c r="D53" s="64" t="s">
        <v>1152</v>
      </c>
      <c r="E53" s="44" t="s">
        <v>725</v>
      </c>
      <c r="F53" s="5" t="s">
        <v>174</v>
      </c>
      <c r="G53" s="5" t="s">
        <v>175</v>
      </c>
      <c r="H53" s="13" t="s">
        <v>179</v>
      </c>
      <c r="I53" s="4" t="s">
        <v>180</v>
      </c>
      <c r="J53" s="4">
        <v>5</v>
      </c>
      <c r="K53" s="7">
        <v>45323</v>
      </c>
      <c r="L53" s="7">
        <v>45534</v>
      </c>
      <c r="M53" s="212">
        <f t="shared" si="5"/>
        <v>30.142857142857142</v>
      </c>
      <c r="N53" s="213">
        <v>5</v>
      </c>
      <c r="O53" s="214" t="s">
        <v>989</v>
      </c>
      <c r="P53" s="72">
        <v>5</v>
      </c>
      <c r="Q53" s="73">
        <f t="shared" si="6"/>
        <v>1</v>
      </c>
      <c r="R53" s="73">
        <f t="shared" si="7"/>
        <v>1</v>
      </c>
      <c r="S53" s="73">
        <f t="shared" si="8"/>
        <v>1</v>
      </c>
      <c r="T53">
        <f t="shared" si="9"/>
        <v>0</v>
      </c>
    </row>
    <row r="54" spans="1:20" s="131" customFormat="1" ht="199.5">
      <c r="A54" s="127">
        <v>128</v>
      </c>
      <c r="B54" s="53" t="s">
        <v>324</v>
      </c>
      <c r="C54" s="128" t="s">
        <v>25</v>
      </c>
      <c r="D54" s="64" t="s">
        <v>1152</v>
      </c>
      <c r="E54" s="44" t="s">
        <v>726</v>
      </c>
      <c r="F54" s="5" t="s">
        <v>174</v>
      </c>
      <c r="G54" s="5" t="s">
        <v>175</v>
      </c>
      <c r="H54" s="13" t="s">
        <v>181</v>
      </c>
      <c r="I54" s="5" t="s">
        <v>78</v>
      </c>
      <c r="J54" s="4">
        <v>15</v>
      </c>
      <c r="K54" s="7">
        <v>45474</v>
      </c>
      <c r="L54" s="7">
        <v>45565</v>
      </c>
      <c r="M54" s="212">
        <f t="shared" si="5"/>
        <v>13</v>
      </c>
      <c r="N54" s="213">
        <v>15</v>
      </c>
      <c r="O54" s="214" t="s">
        <v>1048</v>
      </c>
      <c r="P54" s="72">
        <v>15</v>
      </c>
      <c r="Q54" s="73">
        <f t="shared" si="6"/>
        <v>1</v>
      </c>
      <c r="R54" s="73">
        <f t="shared" si="7"/>
        <v>1</v>
      </c>
      <c r="S54" s="73">
        <f t="shared" si="8"/>
        <v>1</v>
      </c>
      <c r="T54">
        <f t="shared" si="9"/>
        <v>0</v>
      </c>
    </row>
    <row r="55" spans="1:20" ht="71.25">
      <c r="A55" s="46">
        <v>129</v>
      </c>
      <c r="B55" s="53" t="s">
        <v>325</v>
      </c>
      <c r="C55" s="50" t="s">
        <v>25</v>
      </c>
      <c r="D55" s="64" t="s">
        <v>1153</v>
      </c>
      <c r="E55" s="44" t="s">
        <v>727</v>
      </c>
      <c r="F55" s="44" t="s">
        <v>28</v>
      </c>
      <c r="G55" s="5" t="s">
        <v>175</v>
      </c>
      <c r="H55" s="13" t="s">
        <v>176</v>
      </c>
      <c r="I55" s="4" t="s">
        <v>78</v>
      </c>
      <c r="J55" s="4">
        <v>1</v>
      </c>
      <c r="K55" s="7">
        <v>45323</v>
      </c>
      <c r="L55" s="7">
        <v>45337</v>
      </c>
      <c r="M55" s="212">
        <f t="shared" ref="M55:M117" si="10">(+L55-K55)/7</f>
        <v>2</v>
      </c>
      <c r="N55" s="213">
        <v>1</v>
      </c>
      <c r="O55" s="214" t="s">
        <v>969</v>
      </c>
      <c r="P55" s="72">
        <v>1</v>
      </c>
      <c r="Q55" s="73">
        <f t="shared" ref="Q55:Q95" si="11">P55/J55</f>
        <v>1</v>
      </c>
      <c r="R55" s="73">
        <f t="shared" ref="R55:R95" si="12">N55/J55</f>
        <v>1</v>
      </c>
      <c r="S55" s="73">
        <f t="shared" ref="S55:S95" si="13">N55/P55</f>
        <v>1</v>
      </c>
      <c r="T55">
        <f t="shared" si="9"/>
        <v>0</v>
      </c>
    </row>
    <row r="56" spans="1:20" ht="71.25">
      <c r="A56" s="46">
        <v>130</v>
      </c>
      <c r="B56" s="53" t="s">
        <v>326</v>
      </c>
      <c r="C56" s="50" t="s">
        <v>25</v>
      </c>
      <c r="D56" s="64" t="s">
        <v>1153</v>
      </c>
      <c r="E56" s="44" t="s">
        <v>728</v>
      </c>
      <c r="F56" s="5" t="s">
        <v>174</v>
      </c>
      <c r="G56" s="5" t="s">
        <v>175</v>
      </c>
      <c r="H56" s="13" t="s">
        <v>177</v>
      </c>
      <c r="I56" s="4" t="s">
        <v>78</v>
      </c>
      <c r="J56" s="4">
        <v>1</v>
      </c>
      <c r="K56" s="7">
        <v>45337</v>
      </c>
      <c r="L56" s="7">
        <v>45350</v>
      </c>
      <c r="M56" s="212">
        <f t="shared" si="10"/>
        <v>1.8571428571428572</v>
      </c>
      <c r="N56" s="213">
        <v>1</v>
      </c>
      <c r="O56" s="214" t="s">
        <v>959</v>
      </c>
      <c r="P56" s="72">
        <v>1</v>
      </c>
      <c r="Q56" s="73">
        <f t="shared" si="11"/>
        <v>1</v>
      </c>
      <c r="R56" s="73">
        <f t="shared" si="12"/>
        <v>1</v>
      </c>
      <c r="S56" s="73">
        <f t="shared" si="13"/>
        <v>1</v>
      </c>
      <c r="T56">
        <f t="shared" ref="T56:T117" si="14">P56-N56</f>
        <v>0</v>
      </c>
    </row>
    <row r="57" spans="1:20" ht="180">
      <c r="A57" s="46">
        <v>131</v>
      </c>
      <c r="B57" s="53" t="s">
        <v>327</v>
      </c>
      <c r="C57" s="50" t="s">
        <v>25</v>
      </c>
      <c r="D57" s="64" t="s">
        <v>1153</v>
      </c>
      <c r="E57" s="44" t="s">
        <v>729</v>
      </c>
      <c r="F57" s="5" t="s">
        <v>174</v>
      </c>
      <c r="G57" s="5" t="s">
        <v>1011</v>
      </c>
      <c r="H57" s="13" t="s">
        <v>996</v>
      </c>
      <c r="I57" s="4" t="s">
        <v>68</v>
      </c>
      <c r="J57" s="4">
        <v>11</v>
      </c>
      <c r="K57" s="7">
        <v>45323</v>
      </c>
      <c r="L57" s="7">
        <v>45641</v>
      </c>
      <c r="M57" s="212">
        <f t="shared" si="10"/>
        <v>45.428571428571431</v>
      </c>
      <c r="N57" s="213">
        <v>11</v>
      </c>
      <c r="O57" s="214" t="s">
        <v>1080</v>
      </c>
      <c r="P57" s="72">
        <v>11</v>
      </c>
      <c r="Q57" s="73">
        <f t="shared" si="11"/>
        <v>1</v>
      </c>
      <c r="R57" s="73">
        <f t="shared" si="12"/>
        <v>1</v>
      </c>
      <c r="S57" s="73">
        <f t="shared" si="13"/>
        <v>1</v>
      </c>
      <c r="T57">
        <f t="shared" si="14"/>
        <v>0</v>
      </c>
    </row>
    <row r="58" spans="1:20" s="131" customFormat="1" ht="239.25" customHeight="1">
      <c r="A58" s="129">
        <v>132</v>
      </c>
      <c r="B58" s="53" t="s">
        <v>328</v>
      </c>
      <c r="C58" s="130" t="s">
        <v>25</v>
      </c>
      <c r="D58" s="64" t="s">
        <v>1153</v>
      </c>
      <c r="E58" s="44" t="s">
        <v>730</v>
      </c>
      <c r="F58" s="5" t="s">
        <v>174</v>
      </c>
      <c r="G58" s="5" t="s">
        <v>175</v>
      </c>
      <c r="H58" s="13" t="s">
        <v>179</v>
      </c>
      <c r="I58" s="4" t="s">
        <v>180</v>
      </c>
      <c r="J58" s="4">
        <v>5</v>
      </c>
      <c r="K58" s="7">
        <v>45323</v>
      </c>
      <c r="L58" s="7">
        <v>45534</v>
      </c>
      <c r="M58" s="212">
        <f t="shared" si="10"/>
        <v>30.142857142857142</v>
      </c>
      <c r="N58" s="213">
        <v>5</v>
      </c>
      <c r="O58" s="214" t="s">
        <v>989</v>
      </c>
      <c r="P58" s="72">
        <v>5</v>
      </c>
      <c r="Q58" s="73">
        <f t="shared" si="11"/>
        <v>1</v>
      </c>
      <c r="R58" s="73">
        <f t="shared" si="12"/>
        <v>1</v>
      </c>
      <c r="S58" s="73">
        <f t="shared" si="13"/>
        <v>1</v>
      </c>
      <c r="T58">
        <f t="shared" si="14"/>
        <v>0</v>
      </c>
    </row>
    <row r="59" spans="1:20" s="131" customFormat="1" ht="226.5" customHeight="1">
      <c r="A59" s="127">
        <v>133</v>
      </c>
      <c r="B59" s="53" t="s">
        <v>329</v>
      </c>
      <c r="C59" s="128" t="s">
        <v>25</v>
      </c>
      <c r="D59" s="64" t="s">
        <v>1153</v>
      </c>
      <c r="E59" s="44" t="s">
        <v>731</v>
      </c>
      <c r="F59" s="5" t="s">
        <v>174</v>
      </c>
      <c r="G59" s="5" t="s">
        <v>175</v>
      </c>
      <c r="H59" s="13" t="s">
        <v>181</v>
      </c>
      <c r="I59" s="5" t="s">
        <v>78</v>
      </c>
      <c r="J59" s="4">
        <v>15</v>
      </c>
      <c r="K59" s="32">
        <v>45474</v>
      </c>
      <c r="L59" s="32">
        <v>45565</v>
      </c>
      <c r="M59" s="212">
        <f t="shared" si="10"/>
        <v>13</v>
      </c>
      <c r="N59" s="213">
        <v>15</v>
      </c>
      <c r="O59" s="214" t="s">
        <v>1049</v>
      </c>
      <c r="P59" s="72">
        <v>15</v>
      </c>
      <c r="Q59" s="73">
        <f t="shared" si="11"/>
        <v>1</v>
      </c>
      <c r="R59" s="73">
        <f t="shared" si="12"/>
        <v>1</v>
      </c>
      <c r="S59" s="73">
        <f t="shared" si="13"/>
        <v>1</v>
      </c>
      <c r="T59">
        <f t="shared" si="14"/>
        <v>0</v>
      </c>
    </row>
    <row r="60" spans="1:20" ht="72">
      <c r="A60" s="46">
        <v>134</v>
      </c>
      <c r="B60" s="53" t="s">
        <v>330</v>
      </c>
      <c r="C60" s="50" t="s">
        <v>25</v>
      </c>
      <c r="D60" s="64" t="s">
        <v>1154</v>
      </c>
      <c r="E60" s="44" t="s">
        <v>732</v>
      </c>
      <c r="F60" s="44" t="s">
        <v>28</v>
      </c>
      <c r="G60" s="5" t="s">
        <v>175</v>
      </c>
      <c r="H60" s="13" t="s">
        <v>176</v>
      </c>
      <c r="I60" s="4" t="s">
        <v>78</v>
      </c>
      <c r="J60" s="4">
        <v>1</v>
      </c>
      <c r="K60" s="7">
        <v>45323</v>
      </c>
      <c r="L60" s="7">
        <v>45337</v>
      </c>
      <c r="M60" s="212">
        <f t="shared" si="10"/>
        <v>2</v>
      </c>
      <c r="N60" s="213">
        <v>1</v>
      </c>
      <c r="O60" s="214" t="s">
        <v>969</v>
      </c>
      <c r="P60" s="72">
        <v>1</v>
      </c>
      <c r="Q60" s="73">
        <f t="shared" si="11"/>
        <v>1</v>
      </c>
      <c r="R60" s="73">
        <f t="shared" si="12"/>
        <v>1</v>
      </c>
      <c r="S60" s="73">
        <f t="shared" si="13"/>
        <v>1</v>
      </c>
      <c r="T60">
        <f t="shared" si="14"/>
        <v>0</v>
      </c>
    </row>
    <row r="61" spans="1:20" ht="72">
      <c r="A61" s="46">
        <v>135</v>
      </c>
      <c r="B61" s="53" t="s">
        <v>331</v>
      </c>
      <c r="C61" s="50" t="s">
        <v>25</v>
      </c>
      <c r="D61" s="64" t="s">
        <v>1154</v>
      </c>
      <c r="E61" s="44" t="s">
        <v>733</v>
      </c>
      <c r="F61" s="5" t="s">
        <v>174</v>
      </c>
      <c r="G61" s="5" t="s">
        <v>175</v>
      </c>
      <c r="H61" s="13" t="s">
        <v>177</v>
      </c>
      <c r="I61" s="4" t="s">
        <v>78</v>
      </c>
      <c r="J61" s="4">
        <v>1</v>
      </c>
      <c r="K61" s="7">
        <v>45337</v>
      </c>
      <c r="L61" s="7">
        <v>45350</v>
      </c>
      <c r="M61" s="212">
        <f t="shared" si="10"/>
        <v>1.8571428571428572</v>
      </c>
      <c r="N61" s="213">
        <v>1</v>
      </c>
      <c r="O61" s="214" t="s">
        <v>944</v>
      </c>
      <c r="P61" s="72">
        <v>1</v>
      </c>
      <c r="Q61" s="73">
        <f t="shared" si="11"/>
        <v>1</v>
      </c>
      <c r="R61" s="73">
        <f t="shared" si="12"/>
        <v>1</v>
      </c>
      <c r="S61" s="73">
        <f t="shared" si="13"/>
        <v>1</v>
      </c>
      <c r="T61">
        <f t="shared" si="14"/>
        <v>0</v>
      </c>
    </row>
    <row r="62" spans="1:20" ht="180">
      <c r="A62" s="46">
        <v>136</v>
      </c>
      <c r="B62" s="53" t="s">
        <v>332</v>
      </c>
      <c r="C62" s="50" t="s">
        <v>25</v>
      </c>
      <c r="D62" s="64" t="s">
        <v>1154</v>
      </c>
      <c r="E62" s="44" t="s">
        <v>734</v>
      </c>
      <c r="F62" s="5" t="s">
        <v>174</v>
      </c>
      <c r="G62" s="5" t="s">
        <v>175</v>
      </c>
      <c r="H62" s="13" t="s">
        <v>996</v>
      </c>
      <c r="I62" s="4" t="s">
        <v>68</v>
      </c>
      <c r="J62" s="4">
        <v>11</v>
      </c>
      <c r="K62" s="7">
        <v>45323</v>
      </c>
      <c r="L62" s="7">
        <v>45641</v>
      </c>
      <c r="M62" s="212">
        <f t="shared" si="10"/>
        <v>45.428571428571431</v>
      </c>
      <c r="N62" s="213">
        <v>11</v>
      </c>
      <c r="O62" s="214" t="s">
        <v>1080</v>
      </c>
      <c r="P62" s="72">
        <v>11</v>
      </c>
      <c r="Q62" s="73">
        <f t="shared" si="11"/>
        <v>1</v>
      </c>
      <c r="R62" s="73">
        <f t="shared" si="12"/>
        <v>1</v>
      </c>
      <c r="S62" s="73">
        <f t="shared" si="13"/>
        <v>1</v>
      </c>
      <c r="T62">
        <f t="shared" si="14"/>
        <v>0</v>
      </c>
    </row>
    <row r="63" spans="1:20" s="131" customFormat="1" ht="235.5" customHeight="1">
      <c r="A63" s="129">
        <v>137</v>
      </c>
      <c r="B63" s="53" t="s">
        <v>333</v>
      </c>
      <c r="C63" s="130" t="s">
        <v>25</v>
      </c>
      <c r="D63" s="64" t="s">
        <v>1154</v>
      </c>
      <c r="E63" s="44" t="s">
        <v>735</v>
      </c>
      <c r="F63" s="5" t="s">
        <v>174</v>
      </c>
      <c r="G63" s="5" t="s">
        <v>175</v>
      </c>
      <c r="H63" s="13" t="s">
        <v>179</v>
      </c>
      <c r="I63" s="4" t="s">
        <v>180</v>
      </c>
      <c r="J63" s="4">
        <v>5</v>
      </c>
      <c r="K63" s="7">
        <v>45323</v>
      </c>
      <c r="L63" s="7">
        <v>45534</v>
      </c>
      <c r="M63" s="212">
        <f t="shared" si="10"/>
        <v>30.142857142857142</v>
      </c>
      <c r="N63" s="213">
        <v>5</v>
      </c>
      <c r="O63" s="214" t="s">
        <v>993</v>
      </c>
      <c r="P63" s="72">
        <v>5</v>
      </c>
      <c r="Q63" s="73">
        <f t="shared" si="11"/>
        <v>1</v>
      </c>
      <c r="R63" s="73">
        <f t="shared" si="12"/>
        <v>1</v>
      </c>
      <c r="S63" s="73">
        <f t="shared" si="13"/>
        <v>1</v>
      </c>
      <c r="T63">
        <f t="shared" si="14"/>
        <v>0</v>
      </c>
    </row>
    <row r="64" spans="1:20" s="131" customFormat="1" ht="261.75" customHeight="1">
      <c r="A64" s="127">
        <v>138</v>
      </c>
      <c r="B64" s="53" t="s">
        <v>334</v>
      </c>
      <c r="C64" s="128" t="s">
        <v>25</v>
      </c>
      <c r="D64" s="64" t="s">
        <v>1154</v>
      </c>
      <c r="E64" s="44" t="s">
        <v>736</v>
      </c>
      <c r="F64" s="5" t="s">
        <v>174</v>
      </c>
      <c r="G64" s="5" t="s">
        <v>175</v>
      </c>
      <c r="H64" s="13" t="s">
        <v>181</v>
      </c>
      <c r="I64" s="5" t="s">
        <v>78</v>
      </c>
      <c r="J64" s="4">
        <v>15</v>
      </c>
      <c r="K64" s="32">
        <v>45474</v>
      </c>
      <c r="L64" s="32">
        <v>45565</v>
      </c>
      <c r="M64" s="212">
        <f t="shared" si="10"/>
        <v>13</v>
      </c>
      <c r="N64" s="213">
        <v>15</v>
      </c>
      <c r="O64" s="216" t="s">
        <v>1050</v>
      </c>
      <c r="P64" s="72">
        <v>15</v>
      </c>
      <c r="Q64" s="73">
        <f t="shared" si="11"/>
        <v>1</v>
      </c>
      <c r="R64" s="73">
        <f t="shared" si="12"/>
        <v>1</v>
      </c>
      <c r="S64" s="73">
        <f t="shared" si="13"/>
        <v>1</v>
      </c>
      <c r="T64">
        <f t="shared" si="14"/>
        <v>0</v>
      </c>
    </row>
    <row r="65" spans="1:20" ht="146.25">
      <c r="A65" s="46">
        <v>139</v>
      </c>
      <c r="B65" s="53" t="s">
        <v>335</v>
      </c>
      <c r="C65" s="50" t="s">
        <v>25</v>
      </c>
      <c r="D65" s="64" t="s">
        <v>1155</v>
      </c>
      <c r="E65" s="44" t="s">
        <v>898</v>
      </c>
      <c r="F65" s="44" t="s">
        <v>50</v>
      </c>
      <c r="G65" s="19" t="s">
        <v>186</v>
      </c>
      <c r="H65" s="20" t="s">
        <v>209</v>
      </c>
      <c r="I65" s="21" t="s">
        <v>193</v>
      </c>
      <c r="J65" s="33">
        <v>5</v>
      </c>
      <c r="K65" s="34">
        <v>45342</v>
      </c>
      <c r="L65" s="34">
        <v>45641</v>
      </c>
      <c r="M65" s="212">
        <f t="shared" si="10"/>
        <v>42.714285714285715</v>
      </c>
      <c r="N65" s="213">
        <v>5</v>
      </c>
      <c r="O65" s="214" t="s">
        <v>1069</v>
      </c>
      <c r="P65" s="72">
        <v>5</v>
      </c>
      <c r="Q65" s="73">
        <f t="shared" si="11"/>
        <v>1</v>
      </c>
      <c r="R65" s="73">
        <f t="shared" si="12"/>
        <v>1</v>
      </c>
      <c r="S65" s="73">
        <f t="shared" si="13"/>
        <v>1</v>
      </c>
      <c r="T65">
        <f t="shared" si="14"/>
        <v>0</v>
      </c>
    </row>
    <row r="66" spans="1:20" ht="206.25" customHeight="1">
      <c r="A66" s="46">
        <v>140</v>
      </c>
      <c r="B66" s="53" t="s">
        <v>336</v>
      </c>
      <c r="C66" s="50" t="s">
        <v>25</v>
      </c>
      <c r="D66" s="64" t="s">
        <v>1155</v>
      </c>
      <c r="E66" s="44" t="s">
        <v>898</v>
      </c>
      <c r="F66" s="19" t="s">
        <v>208</v>
      </c>
      <c r="G66" s="19" t="s">
        <v>186</v>
      </c>
      <c r="H66" s="20" t="s">
        <v>210</v>
      </c>
      <c r="I66" s="21" t="s">
        <v>187</v>
      </c>
      <c r="J66" s="33">
        <v>1</v>
      </c>
      <c r="K66" s="34">
        <v>45342</v>
      </c>
      <c r="L66" s="34">
        <v>45371</v>
      </c>
      <c r="M66" s="212">
        <f t="shared" si="10"/>
        <v>4.1428571428571432</v>
      </c>
      <c r="N66" s="213">
        <v>1</v>
      </c>
      <c r="O66" s="214" t="s">
        <v>1051</v>
      </c>
      <c r="P66" s="72">
        <v>1</v>
      </c>
      <c r="Q66" s="73">
        <f t="shared" si="11"/>
        <v>1</v>
      </c>
      <c r="R66" s="73">
        <f t="shared" si="12"/>
        <v>1</v>
      </c>
      <c r="S66" s="73">
        <f t="shared" si="13"/>
        <v>1</v>
      </c>
      <c r="T66">
        <f t="shared" si="14"/>
        <v>0</v>
      </c>
    </row>
    <row r="67" spans="1:20" ht="192" customHeight="1">
      <c r="A67" s="46">
        <v>141</v>
      </c>
      <c r="B67" s="53" t="s">
        <v>337</v>
      </c>
      <c r="C67" s="50" t="s">
        <v>25</v>
      </c>
      <c r="D67" s="64" t="s">
        <v>1155</v>
      </c>
      <c r="E67" s="44" t="s">
        <v>931</v>
      </c>
      <c r="F67" s="19" t="s">
        <v>208</v>
      </c>
      <c r="G67" s="19" t="s">
        <v>186</v>
      </c>
      <c r="H67" s="20" t="s">
        <v>211</v>
      </c>
      <c r="I67" s="21" t="s">
        <v>188</v>
      </c>
      <c r="J67" s="33">
        <v>4</v>
      </c>
      <c r="K67" s="34">
        <v>45342</v>
      </c>
      <c r="L67" s="34">
        <v>45626</v>
      </c>
      <c r="M67" s="212">
        <f t="shared" si="10"/>
        <v>40.571428571428569</v>
      </c>
      <c r="N67" s="213">
        <v>4</v>
      </c>
      <c r="O67" s="214" t="s">
        <v>964</v>
      </c>
      <c r="P67" s="72">
        <v>4</v>
      </c>
      <c r="Q67" s="73">
        <f t="shared" si="11"/>
        <v>1</v>
      </c>
      <c r="R67" s="73">
        <f t="shared" si="12"/>
        <v>1</v>
      </c>
      <c r="S67" s="73">
        <f t="shared" si="13"/>
        <v>1</v>
      </c>
      <c r="T67">
        <f t="shared" si="14"/>
        <v>0</v>
      </c>
    </row>
    <row r="68" spans="1:20" ht="101.25">
      <c r="A68" s="46">
        <v>142</v>
      </c>
      <c r="B68" s="53" t="s">
        <v>338</v>
      </c>
      <c r="C68" s="50" t="s">
        <v>25</v>
      </c>
      <c r="D68" s="64" t="s">
        <v>1155</v>
      </c>
      <c r="E68" s="44" t="s">
        <v>931</v>
      </c>
      <c r="F68" s="19" t="s">
        <v>208</v>
      </c>
      <c r="G68" s="19" t="s">
        <v>186</v>
      </c>
      <c r="H68" s="20" t="s">
        <v>212</v>
      </c>
      <c r="I68" s="21" t="s">
        <v>189</v>
      </c>
      <c r="J68" s="33">
        <v>12</v>
      </c>
      <c r="K68" s="34">
        <v>45342</v>
      </c>
      <c r="L68" s="34">
        <v>45641</v>
      </c>
      <c r="M68" s="212">
        <f t="shared" si="10"/>
        <v>42.714285714285715</v>
      </c>
      <c r="N68" s="213">
        <v>12</v>
      </c>
      <c r="O68" s="214" t="s">
        <v>1029</v>
      </c>
      <c r="P68" s="72">
        <v>12</v>
      </c>
      <c r="Q68" s="73">
        <f t="shared" si="11"/>
        <v>1</v>
      </c>
      <c r="R68" s="73">
        <f t="shared" si="12"/>
        <v>1</v>
      </c>
      <c r="S68" s="73">
        <f t="shared" si="13"/>
        <v>1</v>
      </c>
      <c r="T68">
        <f t="shared" si="14"/>
        <v>0</v>
      </c>
    </row>
    <row r="69" spans="1:20" ht="112.5">
      <c r="A69" s="46">
        <v>143</v>
      </c>
      <c r="B69" s="53" t="s">
        <v>339</v>
      </c>
      <c r="C69" s="50" t="s">
        <v>25</v>
      </c>
      <c r="D69" s="64" t="s">
        <v>1155</v>
      </c>
      <c r="E69" s="44" t="s">
        <v>898</v>
      </c>
      <c r="F69" s="19" t="s">
        <v>208</v>
      </c>
      <c r="G69" s="19" t="s">
        <v>186</v>
      </c>
      <c r="H69" s="20" t="s">
        <v>191</v>
      </c>
      <c r="I69" s="21" t="s">
        <v>190</v>
      </c>
      <c r="J69" s="33">
        <v>6</v>
      </c>
      <c r="K69" s="34">
        <v>45342</v>
      </c>
      <c r="L69" s="34">
        <v>45626</v>
      </c>
      <c r="M69" s="212">
        <f t="shared" si="10"/>
        <v>40.571428571428569</v>
      </c>
      <c r="N69" s="213">
        <v>6</v>
      </c>
      <c r="O69" s="214" t="s">
        <v>1037</v>
      </c>
      <c r="P69" s="72">
        <v>6</v>
      </c>
      <c r="Q69" s="73">
        <f t="shared" si="11"/>
        <v>1</v>
      </c>
      <c r="R69" s="73">
        <f t="shared" si="12"/>
        <v>1</v>
      </c>
      <c r="S69" s="73">
        <f t="shared" si="13"/>
        <v>1</v>
      </c>
      <c r="T69">
        <f t="shared" si="14"/>
        <v>0</v>
      </c>
    </row>
    <row r="70" spans="1:20" ht="174" customHeight="1">
      <c r="A70" s="46">
        <v>144</v>
      </c>
      <c r="B70" s="53" t="s">
        <v>340</v>
      </c>
      <c r="C70" s="50" t="s">
        <v>25</v>
      </c>
      <c r="D70" s="64" t="s">
        <v>1155</v>
      </c>
      <c r="E70" s="44" t="s">
        <v>898</v>
      </c>
      <c r="F70" s="19" t="s">
        <v>208</v>
      </c>
      <c r="G70" s="19" t="s">
        <v>186</v>
      </c>
      <c r="H70" s="20" t="s">
        <v>213</v>
      </c>
      <c r="I70" s="21" t="s">
        <v>192</v>
      </c>
      <c r="J70" s="33">
        <v>6</v>
      </c>
      <c r="K70" s="34">
        <v>45342</v>
      </c>
      <c r="L70" s="34">
        <v>45646</v>
      </c>
      <c r="M70" s="212">
        <f t="shared" si="10"/>
        <v>43.428571428571431</v>
      </c>
      <c r="N70" s="213">
        <v>6</v>
      </c>
      <c r="O70" s="214" t="s">
        <v>1052</v>
      </c>
      <c r="P70" s="72">
        <v>6</v>
      </c>
      <c r="Q70" s="73">
        <f t="shared" si="11"/>
        <v>1</v>
      </c>
      <c r="R70" s="73">
        <f t="shared" si="12"/>
        <v>1</v>
      </c>
      <c r="S70" s="73">
        <f t="shared" si="13"/>
        <v>1</v>
      </c>
      <c r="T70">
        <f t="shared" si="14"/>
        <v>0</v>
      </c>
    </row>
    <row r="71" spans="1:20" ht="146.25">
      <c r="A71" s="46">
        <v>145</v>
      </c>
      <c r="B71" s="53" t="s">
        <v>341</v>
      </c>
      <c r="C71" s="50" t="s">
        <v>25</v>
      </c>
      <c r="D71" s="64" t="s">
        <v>1156</v>
      </c>
      <c r="E71" s="44" t="s">
        <v>899</v>
      </c>
      <c r="F71" s="44" t="s">
        <v>51</v>
      </c>
      <c r="G71" s="19" t="s">
        <v>186</v>
      </c>
      <c r="H71" s="20" t="s">
        <v>209</v>
      </c>
      <c r="I71" s="21" t="s">
        <v>193</v>
      </c>
      <c r="J71" s="33">
        <v>5</v>
      </c>
      <c r="K71" s="34">
        <v>45342</v>
      </c>
      <c r="L71" s="34">
        <v>45641</v>
      </c>
      <c r="M71" s="212">
        <f t="shared" si="10"/>
        <v>42.714285714285715</v>
      </c>
      <c r="N71" s="213">
        <v>5</v>
      </c>
      <c r="O71" s="214" t="s">
        <v>1068</v>
      </c>
      <c r="P71" s="72">
        <v>5</v>
      </c>
      <c r="Q71" s="73">
        <f t="shared" si="11"/>
        <v>1</v>
      </c>
      <c r="R71" s="73">
        <f t="shared" si="12"/>
        <v>1</v>
      </c>
      <c r="S71" s="73">
        <f t="shared" si="13"/>
        <v>1</v>
      </c>
      <c r="T71">
        <f t="shared" si="14"/>
        <v>0</v>
      </c>
    </row>
    <row r="72" spans="1:20" ht="255.75" customHeight="1">
      <c r="A72" s="46">
        <v>146</v>
      </c>
      <c r="B72" s="53" t="s">
        <v>342</v>
      </c>
      <c r="C72" s="50" t="s">
        <v>25</v>
      </c>
      <c r="D72" s="64" t="s">
        <v>1156</v>
      </c>
      <c r="E72" s="44" t="s">
        <v>900</v>
      </c>
      <c r="F72" s="19" t="s">
        <v>208</v>
      </c>
      <c r="G72" s="19" t="s">
        <v>186</v>
      </c>
      <c r="H72" s="20" t="s">
        <v>210</v>
      </c>
      <c r="I72" s="21" t="s">
        <v>187</v>
      </c>
      <c r="J72" s="33">
        <v>1</v>
      </c>
      <c r="K72" s="34">
        <v>45342</v>
      </c>
      <c r="L72" s="34">
        <v>45371</v>
      </c>
      <c r="M72" s="212">
        <f t="shared" si="10"/>
        <v>4.1428571428571432</v>
      </c>
      <c r="N72" s="213">
        <v>1</v>
      </c>
      <c r="O72" s="217" t="s">
        <v>1053</v>
      </c>
      <c r="P72" s="72">
        <v>1</v>
      </c>
      <c r="Q72" s="73">
        <f t="shared" si="11"/>
        <v>1</v>
      </c>
      <c r="R72" s="73">
        <f t="shared" si="12"/>
        <v>1</v>
      </c>
      <c r="S72" s="73">
        <f t="shared" si="13"/>
        <v>1</v>
      </c>
      <c r="T72">
        <f t="shared" si="14"/>
        <v>0</v>
      </c>
    </row>
    <row r="73" spans="1:20" ht="199.5" customHeight="1">
      <c r="A73" s="46">
        <v>147</v>
      </c>
      <c r="B73" s="53" t="s">
        <v>343</v>
      </c>
      <c r="C73" s="50" t="s">
        <v>25</v>
      </c>
      <c r="D73" s="64" t="s">
        <v>1156</v>
      </c>
      <c r="E73" s="44" t="s">
        <v>899</v>
      </c>
      <c r="F73" s="19" t="s">
        <v>208</v>
      </c>
      <c r="G73" s="19" t="s">
        <v>186</v>
      </c>
      <c r="H73" s="20" t="s">
        <v>211</v>
      </c>
      <c r="I73" s="21" t="s">
        <v>188</v>
      </c>
      <c r="J73" s="33">
        <v>4</v>
      </c>
      <c r="K73" s="34">
        <v>45342</v>
      </c>
      <c r="L73" s="34">
        <v>45626</v>
      </c>
      <c r="M73" s="212">
        <f t="shared" si="10"/>
        <v>40.571428571428569</v>
      </c>
      <c r="N73" s="213">
        <v>4</v>
      </c>
      <c r="O73" s="214" t="s">
        <v>964</v>
      </c>
      <c r="P73" s="72">
        <v>4</v>
      </c>
      <c r="Q73" s="73">
        <f t="shared" si="11"/>
        <v>1</v>
      </c>
      <c r="R73" s="73">
        <f t="shared" si="12"/>
        <v>1</v>
      </c>
      <c r="S73" s="73">
        <f t="shared" si="13"/>
        <v>1</v>
      </c>
      <c r="T73">
        <f t="shared" si="14"/>
        <v>0</v>
      </c>
    </row>
    <row r="74" spans="1:20" ht="99.75">
      <c r="A74" s="46">
        <v>148</v>
      </c>
      <c r="B74" s="53" t="s">
        <v>344</v>
      </c>
      <c r="C74" s="50" t="s">
        <v>25</v>
      </c>
      <c r="D74" s="64" t="s">
        <v>1156</v>
      </c>
      <c r="E74" s="44" t="s">
        <v>899</v>
      </c>
      <c r="F74" s="19" t="s">
        <v>208</v>
      </c>
      <c r="G74" s="19" t="s">
        <v>186</v>
      </c>
      <c r="H74" s="20" t="s">
        <v>212</v>
      </c>
      <c r="I74" s="21" t="s">
        <v>189</v>
      </c>
      <c r="J74" s="33">
        <v>12</v>
      </c>
      <c r="K74" s="34">
        <v>45342</v>
      </c>
      <c r="L74" s="34">
        <v>45641</v>
      </c>
      <c r="M74" s="212">
        <f t="shared" si="10"/>
        <v>42.714285714285715</v>
      </c>
      <c r="N74" s="213">
        <v>12</v>
      </c>
      <c r="O74" s="214" t="s">
        <v>1113</v>
      </c>
      <c r="P74" s="72">
        <v>12</v>
      </c>
      <c r="Q74" s="73">
        <f t="shared" si="11"/>
        <v>1</v>
      </c>
      <c r="R74" s="73">
        <f t="shared" si="12"/>
        <v>1</v>
      </c>
      <c r="S74" s="73">
        <f t="shared" si="13"/>
        <v>1</v>
      </c>
      <c r="T74">
        <f t="shared" si="14"/>
        <v>0</v>
      </c>
    </row>
    <row r="75" spans="1:20" ht="112.5">
      <c r="A75" s="46">
        <v>149</v>
      </c>
      <c r="B75" s="53" t="s">
        <v>345</v>
      </c>
      <c r="C75" s="50" t="s">
        <v>25</v>
      </c>
      <c r="D75" s="64" t="s">
        <v>1156</v>
      </c>
      <c r="E75" s="44" t="s">
        <v>899</v>
      </c>
      <c r="F75" s="19" t="s">
        <v>208</v>
      </c>
      <c r="G75" s="19" t="s">
        <v>186</v>
      </c>
      <c r="H75" s="20" t="s">
        <v>191</v>
      </c>
      <c r="I75" s="21" t="s">
        <v>190</v>
      </c>
      <c r="J75" s="33">
        <v>6</v>
      </c>
      <c r="K75" s="34">
        <v>45342</v>
      </c>
      <c r="L75" s="34">
        <v>45626</v>
      </c>
      <c r="M75" s="212">
        <f t="shared" si="10"/>
        <v>40.571428571428569</v>
      </c>
      <c r="N75" s="213">
        <v>6</v>
      </c>
      <c r="O75" s="214" t="s">
        <v>1037</v>
      </c>
      <c r="P75" s="72">
        <v>6</v>
      </c>
      <c r="Q75" s="73">
        <f t="shared" si="11"/>
        <v>1</v>
      </c>
      <c r="R75" s="73">
        <f t="shared" si="12"/>
        <v>1</v>
      </c>
      <c r="S75" s="73">
        <f t="shared" si="13"/>
        <v>1</v>
      </c>
      <c r="T75">
        <f t="shared" si="14"/>
        <v>0</v>
      </c>
    </row>
    <row r="76" spans="1:20" ht="146.25">
      <c r="A76" s="46">
        <v>150</v>
      </c>
      <c r="B76" s="53" t="s">
        <v>346</v>
      </c>
      <c r="C76" s="50" t="s">
        <v>25</v>
      </c>
      <c r="D76" s="64" t="s">
        <v>1156</v>
      </c>
      <c r="E76" s="44" t="s">
        <v>899</v>
      </c>
      <c r="F76" s="19" t="s">
        <v>208</v>
      </c>
      <c r="G76" s="19" t="s">
        <v>186</v>
      </c>
      <c r="H76" s="20" t="s">
        <v>213</v>
      </c>
      <c r="I76" s="21" t="s">
        <v>192</v>
      </c>
      <c r="J76" s="33">
        <v>6</v>
      </c>
      <c r="K76" s="34">
        <v>45342</v>
      </c>
      <c r="L76" s="34">
        <v>45646</v>
      </c>
      <c r="M76" s="212">
        <f t="shared" si="10"/>
        <v>43.428571428571431</v>
      </c>
      <c r="N76" s="213">
        <v>6</v>
      </c>
      <c r="O76" s="214" t="s">
        <v>1054</v>
      </c>
      <c r="P76" s="72">
        <v>6</v>
      </c>
      <c r="Q76" s="73">
        <f t="shared" si="11"/>
        <v>1</v>
      </c>
      <c r="R76" s="73">
        <f t="shared" si="12"/>
        <v>1</v>
      </c>
      <c r="S76" s="73">
        <f t="shared" si="13"/>
        <v>1</v>
      </c>
      <c r="T76">
        <f t="shared" si="14"/>
        <v>0</v>
      </c>
    </row>
    <row r="77" spans="1:20" ht="146.25">
      <c r="A77" s="46">
        <v>151</v>
      </c>
      <c r="B77" s="53" t="s">
        <v>347</v>
      </c>
      <c r="C77" s="50" t="s">
        <v>25</v>
      </c>
      <c r="D77" s="64" t="s">
        <v>1157</v>
      </c>
      <c r="E77" s="44" t="s">
        <v>901</v>
      </c>
      <c r="F77" s="44" t="s">
        <v>52</v>
      </c>
      <c r="G77" s="19" t="s">
        <v>186</v>
      </c>
      <c r="H77" s="20" t="s">
        <v>209</v>
      </c>
      <c r="I77" s="21" t="s">
        <v>193</v>
      </c>
      <c r="J77" s="33">
        <v>5</v>
      </c>
      <c r="K77" s="34">
        <v>45342</v>
      </c>
      <c r="L77" s="34">
        <v>45641</v>
      </c>
      <c r="M77" s="212">
        <f t="shared" si="10"/>
        <v>42.714285714285715</v>
      </c>
      <c r="N77" s="213">
        <v>5</v>
      </c>
      <c r="O77" s="214" t="s">
        <v>1069</v>
      </c>
      <c r="P77" s="72">
        <v>5</v>
      </c>
      <c r="Q77" s="73">
        <f t="shared" si="11"/>
        <v>1</v>
      </c>
      <c r="R77" s="73">
        <f t="shared" si="12"/>
        <v>1</v>
      </c>
      <c r="S77" s="73">
        <f t="shared" si="13"/>
        <v>1</v>
      </c>
      <c r="T77">
        <f t="shared" si="14"/>
        <v>0</v>
      </c>
    </row>
    <row r="78" spans="1:20" ht="180">
      <c r="A78" s="46">
        <v>152</v>
      </c>
      <c r="B78" s="53" t="s">
        <v>348</v>
      </c>
      <c r="C78" s="50" t="s">
        <v>25</v>
      </c>
      <c r="D78" s="64" t="s">
        <v>1157</v>
      </c>
      <c r="E78" s="44" t="s">
        <v>901</v>
      </c>
      <c r="F78" s="19" t="s">
        <v>208</v>
      </c>
      <c r="G78" s="19" t="s">
        <v>186</v>
      </c>
      <c r="H78" s="20" t="s">
        <v>210</v>
      </c>
      <c r="I78" s="21" t="s">
        <v>187</v>
      </c>
      <c r="J78" s="33">
        <v>1</v>
      </c>
      <c r="K78" s="34">
        <v>45342</v>
      </c>
      <c r="L78" s="34">
        <v>45371</v>
      </c>
      <c r="M78" s="212">
        <f t="shared" si="10"/>
        <v>4.1428571428571432</v>
      </c>
      <c r="N78" s="213">
        <v>1</v>
      </c>
      <c r="O78" s="214" t="s">
        <v>1055</v>
      </c>
      <c r="P78" s="72">
        <v>1</v>
      </c>
      <c r="Q78" s="73">
        <f t="shared" si="11"/>
        <v>1</v>
      </c>
      <c r="R78" s="73">
        <f t="shared" si="12"/>
        <v>1</v>
      </c>
      <c r="S78" s="73">
        <f t="shared" si="13"/>
        <v>1</v>
      </c>
      <c r="T78">
        <f t="shared" si="14"/>
        <v>0</v>
      </c>
    </row>
    <row r="79" spans="1:20" ht="123.75">
      <c r="A79" s="46">
        <v>153</v>
      </c>
      <c r="B79" s="53" t="s">
        <v>349</v>
      </c>
      <c r="C79" s="50" t="s">
        <v>25</v>
      </c>
      <c r="D79" s="64" t="s">
        <v>1157</v>
      </c>
      <c r="E79" s="44" t="s">
        <v>901</v>
      </c>
      <c r="F79" s="19" t="s">
        <v>208</v>
      </c>
      <c r="G79" s="19" t="s">
        <v>186</v>
      </c>
      <c r="H79" s="20" t="s">
        <v>211</v>
      </c>
      <c r="I79" s="21" t="s">
        <v>188</v>
      </c>
      <c r="J79" s="33">
        <v>4</v>
      </c>
      <c r="K79" s="34">
        <v>45342</v>
      </c>
      <c r="L79" s="34">
        <v>45626</v>
      </c>
      <c r="M79" s="212">
        <f t="shared" si="10"/>
        <v>40.571428571428569</v>
      </c>
      <c r="N79" s="213">
        <v>4</v>
      </c>
      <c r="O79" s="214" t="s">
        <v>1056</v>
      </c>
      <c r="P79" s="72">
        <v>4</v>
      </c>
      <c r="Q79" s="73">
        <f t="shared" si="11"/>
        <v>1</v>
      </c>
      <c r="R79" s="73">
        <f t="shared" si="12"/>
        <v>1</v>
      </c>
      <c r="S79" s="73">
        <f t="shared" si="13"/>
        <v>1</v>
      </c>
      <c r="T79">
        <f t="shared" si="14"/>
        <v>0</v>
      </c>
    </row>
    <row r="80" spans="1:20" ht="101.25">
      <c r="A80" s="46">
        <v>154</v>
      </c>
      <c r="B80" s="53" t="s">
        <v>350</v>
      </c>
      <c r="C80" s="50" t="s">
        <v>25</v>
      </c>
      <c r="D80" s="64" t="s">
        <v>1157</v>
      </c>
      <c r="E80" s="44" t="s">
        <v>901</v>
      </c>
      <c r="F80" s="19" t="s">
        <v>208</v>
      </c>
      <c r="G80" s="19" t="s">
        <v>186</v>
      </c>
      <c r="H80" s="20" t="s">
        <v>212</v>
      </c>
      <c r="I80" s="21" t="s">
        <v>189</v>
      </c>
      <c r="J80" s="33">
        <v>12</v>
      </c>
      <c r="K80" s="34">
        <v>45342</v>
      </c>
      <c r="L80" s="34">
        <v>45641</v>
      </c>
      <c r="M80" s="212">
        <f t="shared" si="10"/>
        <v>42.714285714285715</v>
      </c>
      <c r="N80" s="213">
        <v>12</v>
      </c>
      <c r="O80" s="214" t="s">
        <v>1029</v>
      </c>
      <c r="P80" s="72">
        <v>12</v>
      </c>
      <c r="Q80" s="73">
        <f t="shared" si="11"/>
        <v>1</v>
      </c>
      <c r="R80" s="73">
        <f t="shared" si="12"/>
        <v>1</v>
      </c>
      <c r="S80" s="73">
        <f t="shared" si="13"/>
        <v>1</v>
      </c>
      <c r="T80">
        <f t="shared" si="14"/>
        <v>0</v>
      </c>
    </row>
    <row r="81" spans="1:20" ht="112.5">
      <c r="A81" s="46">
        <v>155</v>
      </c>
      <c r="B81" s="53" t="s">
        <v>351</v>
      </c>
      <c r="C81" s="50" t="s">
        <v>25</v>
      </c>
      <c r="D81" s="64" t="s">
        <v>1157</v>
      </c>
      <c r="E81" s="44" t="s">
        <v>901</v>
      </c>
      <c r="F81" s="19" t="s">
        <v>208</v>
      </c>
      <c r="G81" s="19" t="s">
        <v>186</v>
      </c>
      <c r="H81" s="20" t="s">
        <v>191</v>
      </c>
      <c r="I81" s="21" t="s">
        <v>190</v>
      </c>
      <c r="J81" s="33">
        <v>6</v>
      </c>
      <c r="K81" s="34">
        <v>45342</v>
      </c>
      <c r="L81" s="34">
        <v>45626</v>
      </c>
      <c r="M81" s="212">
        <f t="shared" si="10"/>
        <v>40.571428571428569</v>
      </c>
      <c r="N81" s="213">
        <v>6</v>
      </c>
      <c r="O81" s="214" t="s">
        <v>1037</v>
      </c>
      <c r="P81" s="72">
        <v>6</v>
      </c>
      <c r="Q81" s="73">
        <f t="shared" si="11"/>
        <v>1</v>
      </c>
      <c r="R81" s="73">
        <f t="shared" si="12"/>
        <v>1</v>
      </c>
      <c r="S81" s="73">
        <f t="shared" si="13"/>
        <v>1</v>
      </c>
      <c r="T81">
        <f t="shared" si="14"/>
        <v>0</v>
      </c>
    </row>
    <row r="82" spans="1:20" ht="99.75">
      <c r="A82" s="46">
        <v>156</v>
      </c>
      <c r="B82" s="53" t="s">
        <v>352</v>
      </c>
      <c r="C82" s="50" t="s">
        <v>25</v>
      </c>
      <c r="D82" s="64" t="s">
        <v>1157</v>
      </c>
      <c r="E82" s="44" t="s">
        <v>901</v>
      </c>
      <c r="F82" s="19" t="s">
        <v>208</v>
      </c>
      <c r="G82" s="19" t="s">
        <v>186</v>
      </c>
      <c r="H82" s="20" t="s">
        <v>213</v>
      </c>
      <c r="I82" s="21" t="s">
        <v>192</v>
      </c>
      <c r="J82" s="33">
        <v>6</v>
      </c>
      <c r="K82" s="34">
        <v>45342</v>
      </c>
      <c r="L82" s="34">
        <v>45646</v>
      </c>
      <c r="M82" s="212">
        <f t="shared" si="10"/>
        <v>43.428571428571431</v>
      </c>
      <c r="N82" s="213">
        <v>6</v>
      </c>
      <c r="O82" s="214" t="s">
        <v>1064</v>
      </c>
      <c r="P82" s="72">
        <v>6</v>
      </c>
      <c r="Q82" s="73">
        <f t="shared" si="11"/>
        <v>1</v>
      </c>
      <c r="R82" s="73">
        <f t="shared" si="12"/>
        <v>1</v>
      </c>
      <c r="S82" s="73">
        <f t="shared" si="13"/>
        <v>1</v>
      </c>
      <c r="T82">
        <f t="shared" si="14"/>
        <v>0</v>
      </c>
    </row>
    <row r="83" spans="1:20" ht="146.25">
      <c r="A83" s="46">
        <v>157</v>
      </c>
      <c r="B83" s="53" t="s">
        <v>353</v>
      </c>
      <c r="C83" s="50" t="s">
        <v>25</v>
      </c>
      <c r="D83" s="64" t="s">
        <v>1158</v>
      </c>
      <c r="E83" s="44" t="s">
        <v>740</v>
      </c>
      <c r="F83" s="44" t="s">
        <v>53</v>
      </c>
      <c r="G83" s="19" t="s">
        <v>186</v>
      </c>
      <c r="H83" s="20" t="s">
        <v>209</v>
      </c>
      <c r="I83" s="21" t="s">
        <v>193</v>
      </c>
      <c r="J83" s="33">
        <v>5</v>
      </c>
      <c r="K83" s="34">
        <v>45342</v>
      </c>
      <c r="L83" s="34">
        <v>45641</v>
      </c>
      <c r="M83" s="212">
        <f t="shared" si="10"/>
        <v>42.714285714285715</v>
      </c>
      <c r="N83" s="213">
        <v>5</v>
      </c>
      <c r="O83" s="214" t="s">
        <v>1068</v>
      </c>
      <c r="P83" s="72">
        <v>5</v>
      </c>
      <c r="Q83" s="73">
        <f t="shared" si="11"/>
        <v>1</v>
      </c>
      <c r="R83" s="73">
        <f t="shared" si="12"/>
        <v>1</v>
      </c>
      <c r="S83" s="73">
        <f t="shared" si="13"/>
        <v>1</v>
      </c>
      <c r="T83">
        <f t="shared" si="14"/>
        <v>0</v>
      </c>
    </row>
    <row r="84" spans="1:20" ht="180">
      <c r="A84" s="46">
        <v>158</v>
      </c>
      <c r="B84" s="53" t="s">
        <v>354</v>
      </c>
      <c r="C84" s="50" t="s">
        <v>25</v>
      </c>
      <c r="D84" s="64" t="s">
        <v>1158</v>
      </c>
      <c r="E84" s="44" t="s">
        <v>740</v>
      </c>
      <c r="F84" s="19" t="s">
        <v>208</v>
      </c>
      <c r="G84" s="19" t="s">
        <v>186</v>
      </c>
      <c r="H84" s="20" t="s">
        <v>210</v>
      </c>
      <c r="I84" s="21" t="s">
        <v>187</v>
      </c>
      <c r="J84" s="33">
        <v>1</v>
      </c>
      <c r="K84" s="34">
        <v>45342</v>
      </c>
      <c r="L84" s="34">
        <v>45371</v>
      </c>
      <c r="M84" s="212">
        <f t="shared" si="10"/>
        <v>4.1428571428571432</v>
      </c>
      <c r="N84" s="213">
        <v>1</v>
      </c>
      <c r="O84" s="214" t="s">
        <v>1042</v>
      </c>
      <c r="P84" s="72">
        <v>1</v>
      </c>
      <c r="Q84" s="73">
        <f t="shared" si="11"/>
        <v>1</v>
      </c>
      <c r="R84" s="73">
        <f t="shared" si="12"/>
        <v>1</v>
      </c>
      <c r="S84" s="73">
        <f t="shared" si="13"/>
        <v>1</v>
      </c>
      <c r="T84">
        <f t="shared" si="14"/>
        <v>0</v>
      </c>
    </row>
    <row r="85" spans="1:20" ht="135">
      <c r="A85" s="46">
        <v>159</v>
      </c>
      <c r="B85" s="53" t="s">
        <v>355</v>
      </c>
      <c r="C85" s="50" t="s">
        <v>25</v>
      </c>
      <c r="D85" s="64" t="s">
        <v>1158</v>
      </c>
      <c r="E85" s="44" t="s">
        <v>740</v>
      </c>
      <c r="F85" s="19" t="s">
        <v>208</v>
      </c>
      <c r="G85" s="19" t="s">
        <v>186</v>
      </c>
      <c r="H85" s="20" t="s">
        <v>211</v>
      </c>
      <c r="I85" s="21" t="s">
        <v>188</v>
      </c>
      <c r="J85" s="33">
        <v>4</v>
      </c>
      <c r="K85" s="34">
        <v>45342</v>
      </c>
      <c r="L85" s="34">
        <v>45626</v>
      </c>
      <c r="M85" s="212">
        <f t="shared" si="10"/>
        <v>40.571428571428569</v>
      </c>
      <c r="N85" s="213">
        <v>4</v>
      </c>
      <c r="O85" s="214" t="s">
        <v>1057</v>
      </c>
      <c r="P85" s="72">
        <v>4</v>
      </c>
      <c r="Q85" s="73">
        <f t="shared" si="11"/>
        <v>1</v>
      </c>
      <c r="R85" s="73">
        <f t="shared" si="12"/>
        <v>1</v>
      </c>
      <c r="S85" s="73">
        <f t="shared" si="13"/>
        <v>1</v>
      </c>
      <c r="T85">
        <f t="shared" si="14"/>
        <v>0</v>
      </c>
    </row>
    <row r="86" spans="1:20" ht="101.25">
      <c r="A86" s="46">
        <v>160</v>
      </c>
      <c r="B86" s="53" t="s">
        <v>356</v>
      </c>
      <c r="C86" s="50" t="s">
        <v>25</v>
      </c>
      <c r="D86" s="64" t="s">
        <v>1158</v>
      </c>
      <c r="E86" s="44" t="s">
        <v>740</v>
      </c>
      <c r="F86" s="19" t="s">
        <v>208</v>
      </c>
      <c r="G86" s="19" t="s">
        <v>186</v>
      </c>
      <c r="H86" s="20" t="s">
        <v>212</v>
      </c>
      <c r="I86" s="21" t="s">
        <v>189</v>
      </c>
      <c r="J86" s="33">
        <v>12</v>
      </c>
      <c r="K86" s="34">
        <v>45342</v>
      </c>
      <c r="L86" s="34">
        <v>45641</v>
      </c>
      <c r="M86" s="212">
        <f t="shared" si="10"/>
        <v>42.714285714285715</v>
      </c>
      <c r="N86" s="213">
        <v>12</v>
      </c>
      <c r="O86" s="214" t="s">
        <v>1029</v>
      </c>
      <c r="P86" s="72">
        <v>12</v>
      </c>
      <c r="Q86" s="73">
        <f t="shared" si="11"/>
        <v>1</v>
      </c>
      <c r="R86" s="73">
        <f t="shared" si="12"/>
        <v>1</v>
      </c>
      <c r="S86" s="73">
        <f t="shared" si="13"/>
        <v>1</v>
      </c>
      <c r="T86">
        <f t="shared" si="14"/>
        <v>0</v>
      </c>
    </row>
    <row r="87" spans="1:20" ht="112.5">
      <c r="A87" s="46">
        <v>161</v>
      </c>
      <c r="B87" s="53" t="s">
        <v>357</v>
      </c>
      <c r="C87" s="50" t="s">
        <v>25</v>
      </c>
      <c r="D87" s="64" t="s">
        <v>1158</v>
      </c>
      <c r="E87" s="44" t="s">
        <v>740</v>
      </c>
      <c r="F87" s="19" t="s">
        <v>208</v>
      </c>
      <c r="G87" s="19" t="s">
        <v>186</v>
      </c>
      <c r="H87" s="20" t="s">
        <v>191</v>
      </c>
      <c r="I87" s="21" t="s">
        <v>190</v>
      </c>
      <c r="J87" s="33">
        <v>6</v>
      </c>
      <c r="K87" s="34">
        <v>45342</v>
      </c>
      <c r="L87" s="34">
        <v>45626</v>
      </c>
      <c r="M87" s="212">
        <f t="shared" si="10"/>
        <v>40.571428571428569</v>
      </c>
      <c r="N87" s="213">
        <v>6</v>
      </c>
      <c r="O87" s="214" t="s">
        <v>1037</v>
      </c>
      <c r="P87" s="72">
        <v>6</v>
      </c>
      <c r="Q87" s="73">
        <f t="shared" si="11"/>
        <v>1</v>
      </c>
      <c r="R87" s="73">
        <f t="shared" si="12"/>
        <v>1</v>
      </c>
      <c r="S87" s="73">
        <f t="shared" si="13"/>
        <v>1</v>
      </c>
      <c r="T87">
        <f t="shared" si="14"/>
        <v>0</v>
      </c>
    </row>
    <row r="88" spans="1:20" ht="99.75">
      <c r="A88" s="46">
        <v>162</v>
      </c>
      <c r="B88" s="53" t="s">
        <v>358</v>
      </c>
      <c r="C88" s="50" t="s">
        <v>25</v>
      </c>
      <c r="D88" s="64" t="s">
        <v>1158</v>
      </c>
      <c r="E88" s="44" t="s">
        <v>740</v>
      </c>
      <c r="F88" s="19" t="s">
        <v>208</v>
      </c>
      <c r="G88" s="19" t="s">
        <v>186</v>
      </c>
      <c r="H88" s="20" t="s">
        <v>213</v>
      </c>
      <c r="I88" s="21" t="s">
        <v>192</v>
      </c>
      <c r="J88" s="33">
        <v>6</v>
      </c>
      <c r="K88" s="34">
        <v>45342</v>
      </c>
      <c r="L88" s="34">
        <v>45646</v>
      </c>
      <c r="M88" s="212">
        <f t="shared" si="10"/>
        <v>43.428571428571431</v>
      </c>
      <c r="N88" s="213">
        <v>6</v>
      </c>
      <c r="O88" s="214" t="s">
        <v>1064</v>
      </c>
      <c r="P88" s="72">
        <v>6</v>
      </c>
      <c r="Q88" s="73">
        <f t="shared" si="11"/>
        <v>1</v>
      </c>
      <c r="R88" s="73">
        <f t="shared" si="12"/>
        <v>1</v>
      </c>
      <c r="S88" s="73">
        <f t="shared" si="13"/>
        <v>1</v>
      </c>
      <c r="T88">
        <f t="shared" si="14"/>
        <v>0</v>
      </c>
    </row>
    <row r="89" spans="1:20" ht="146.25">
      <c r="A89" s="46">
        <v>163</v>
      </c>
      <c r="B89" s="53" t="s">
        <v>359</v>
      </c>
      <c r="C89" s="50" t="s">
        <v>25</v>
      </c>
      <c r="D89" s="64" t="s">
        <v>1159</v>
      </c>
      <c r="E89" s="44" t="s">
        <v>902</v>
      </c>
      <c r="F89" s="44" t="s">
        <v>54</v>
      </c>
      <c r="G89" s="19" t="s">
        <v>186</v>
      </c>
      <c r="H89" s="20" t="s">
        <v>209</v>
      </c>
      <c r="I89" s="21" t="s">
        <v>193</v>
      </c>
      <c r="J89" s="33">
        <v>5</v>
      </c>
      <c r="K89" s="34">
        <v>45342</v>
      </c>
      <c r="L89" s="34">
        <v>45641</v>
      </c>
      <c r="M89" s="212">
        <f t="shared" si="10"/>
        <v>42.714285714285715</v>
      </c>
      <c r="N89" s="213">
        <v>5</v>
      </c>
      <c r="O89" s="214" t="s">
        <v>1068</v>
      </c>
      <c r="P89" s="72">
        <v>5</v>
      </c>
      <c r="Q89" s="73">
        <f t="shared" si="11"/>
        <v>1</v>
      </c>
      <c r="R89" s="73">
        <f t="shared" si="12"/>
        <v>1</v>
      </c>
      <c r="S89" s="73">
        <f t="shared" si="13"/>
        <v>1</v>
      </c>
      <c r="T89">
        <f t="shared" si="14"/>
        <v>0</v>
      </c>
    </row>
    <row r="90" spans="1:20" ht="146.25">
      <c r="A90" s="46">
        <v>164</v>
      </c>
      <c r="B90" s="53" t="s">
        <v>360</v>
      </c>
      <c r="C90" s="50" t="s">
        <v>25</v>
      </c>
      <c r="D90" s="64" t="s">
        <v>1159</v>
      </c>
      <c r="E90" s="44" t="s">
        <v>902</v>
      </c>
      <c r="F90" s="19" t="s">
        <v>208</v>
      </c>
      <c r="G90" s="19" t="s">
        <v>186</v>
      </c>
      <c r="H90" s="20" t="s">
        <v>210</v>
      </c>
      <c r="I90" s="21" t="s">
        <v>187</v>
      </c>
      <c r="J90" s="33">
        <v>1</v>
      </c>
      <c r="K90" s="34">
        <v>45342</v>
      </c>
      <c r="L90" s="34">
        <v>45371</v>
      </c>
      <c r="M90" s="212">
        <f t="shared" si="10"/>
        <v>4.1428571428571432</v>
      </c>
      <c r="N90" s="213">
        <v>1</v>
      </c>
      <c r="O90" s="214" t="s">
        <v>1058</v>
      </c>
      <c r="P90" s="72">
        <v>1</v>
      </c>
      <c r="Q90" s="73">
        <f t="shared" si="11"/>
        <v>1</v>
      </c>
      <c r="R90" s="73">
        <f t="shared" si="12"/>
        <v>1</v>
      </c>
      <c r="S90" s="73">
        <f t="shared" si="13"/>
        <v>1</v>
      </c>
      <c r="T90">
        <f t="shared" si="14"/>
        <v>0</v>
      </c>
    </row>
    <row r="91" spans="1:20" ht="198" customHeight="1">
      <c r="A91" s="46">
        <v>165</v>
      </c>
      <c r="B91" s="53" t="s">
        <v>361</v>
      </c>
      <c r="C91" s="50" t="s">
        <v>25</v>
      </c>
      <c r="D91" s="64" t="s">
        <v>1159</v>
      </c>
      <c r="E91" s="44" t="s">
        <v>902</v>
      </c>
      <c r="F91" s="19" t="s">
        <v>208</v>
      </c>
      <c r="G91" s="19" t="s">
        <v>186</v>
      </c>
      <c r="H91" s="20" t="s">
        <v>211</v>
      </c>
      <c r="I91" s="21" t="s">
        <v>188</v>
      </c>
      <c r="J91" s="33">
        <v>4</v>
      </c>
      <c r="K91" s="34">
        <v>45342</v>
      </c>
      <c r="L91" s="34">
        <v>45626</v>
      </c>
      <c r="M91" s="212">
        <f t="shared" si="10"/>
        <v>40.571428571428569</v>
      </c>
      <c r="N91" s="213">
        <v>4</v>
      </c>
      <c r="O91" s="214" t="s">
        <v>1059</v>
      </c>
      <c r="P91" s="72">
        <v>4</v>
      </c>
      <c r="Q91" s="73">
        <f t="shared" si="11"/>
        <v>1</v>
      </c>
      <c r="R91" s="73">
        <f t="shared" si="12"/>
        <v>1</v>
      </c>
      <c r="S91" s="73">
        <f t="shared" si="13"/>
        <v>1</v>
      </c>
      <c r="T91">
        <f t="shared" si="14"/>
        <v>0</v>
      </c>
    </row>
    <row r="92" spans="1:20" ht="99.75">
      <c r="A92" s="46">
        <v>166</v>
      </c>
      <c r="B92" s="53" t="s">
        <v>362</v>
      </c>
      <c r="C92" s="50" t="s">
        <v>25</v>
      </c>
      <c r="D92" s="64" t="s">
        <v>1159</v>
      </c>
      <c r="E92" s="44" t="s">
        <v>902</v>
      </c>
      <c r="F92" s="19" t="s">
        <v>208</v>
      </c>
      <c r="G92" s="19" t="s">
        <v>186</v>
      </c>
      <c r="H92" s="20" t="s">
        <v>212</v>
      </c>
      <c r="I92" s="21" t="s">
        <v>189</v>
      </c>
      <c r="J92" s="33">
        <v>12</v>
      </c>
      <c r="K92" s="34">
        <v>45342</v>
      </c>
      <c r="L92" s="34">
        <v>45641</v>
      </c>
      <c r="M92" s="212">
        <f t="shared" si="10"/>
        <v>42.714285714285715</v>
      </c>
      <c r="N92" s="213">
        <v>12</v>
      </c>
      <c r="O92" s="214" t="s">
        <v>1075</v>
      </c>
      <c r="P92" s="72">
        <v>12</v>
      </c>
      <c r="Q92" s="73">
        <f t="shared" si="11"/>
        <v>1</v>
      </c>
      <c r="R92" s="73">
        <f t="shared" si="12"/>
        <v>1</v>
      </c>
      <c r="S92" s="73">
        <f t="shared" si="13"/>
        <v>1</v>
      </c>
      <c r="T92">
        <f t="shared" si="14"/>
        <v>0</v>
      </c>
    </row>
    <row r="93" spans="1:20" ht="126.75" customHeight="1">
      <c r="A93" s="46">
        <v>167</v>
      </c>
      <c r="B93" s="53" t="s">
        <v>363</v>
      </c>
      <c r="C93" s="50" t="s">
        <v>25</v>
      </c>
      <c r="D93" s="64" t="s">
        <v>1159</v>
      </c>
      <c r="E93" s="44" t="s">
        <v>902</v>
      </c>
      <c r="F93" s="19" t="s">
        <v>208</v>
      </c>
      <c r="G93" s="19" t="s">
        <v>186</v>
      </c>
      <c r="H93" s="20" t="s">
        <v>191</v>
      </c>
      <c r="I93" s="21" t="s">
        <v>190</v>
      </c>
      <c r="J93" s="33">
        <v>6</v>
      </c>
      <c r="K93" s="34">
        <v>45342</v>
      </c>
      <c r="L93" s="34">
        <v>45626</v>
      </c>
      <c r="M93" s="212">
        <f t="shared" si="10"/>
        <v>40.571428571428569</v>
      </c>
      <c r="N93" s="213">
        <v>6</v>
      </c>
      <c r="O93" s="214" t="s">
        <v>1037</v>
      </c>
      <c r="P93" s="72">
        <v>6</v>
      </c>
      <c r="Q93" s="73">
        <f t="shared" si="11"/>
        <v>1</v>
      </c>
      <c r="R93" s="73">
        <f t="shared" si="12"/>
        <v>1</v>
      </c>
      <c r="S93" s="73">
        <f t="shared" si="13"/>
        <v>1</v>
      </c>
      <c r="T93">
        <f t="shared" si="14"/>
        <v>0</v>
      </c>
    </row>
    <row r="94" spans="1:20" ht="99.75">
      <c r="A94" s="46">
        <v>168</v>
      </c>
      <c r="B94" s="53" t="s">
        <v>364</v>
      </c>
      <c r="C94" s="50" t="s">
        <v>25</v>
      </c>
      <c r="D94" s="64" t="s">
        <v>1159</v>
      </c>
      <c r="E94" s="44" t="s">
        <v>902</v>
      </c>
      <c r="F94" s="19" t="s">
        <v>208</v>
      </c>
      <c r="G94" s="19" t="s">
        <v>186</v>
      </c>
      <c r="H94" s="20" t="s">
        <v>213</v>
      </c>
      <c r="I94" s="21" t="s">
        <v>192</v>
      </c>
      <c r="J94" s="33">
        <v>6</v>
      </c>
      <c r="K94" s="34">
        <v>45342</v>
      </c>
      <c r="L94" s="34">
        <v>45646</v>
      </c>
      <c r="M94" s="212">
        <f t="shared" si="10"/>
        <v>43.428571428571431</v>
      </c>
      <c r="N94" s="213">
        <v>6</v>
      </c>
      <c r="O94" s="214" t="s">
        <v>1064</v>
      </c>
      <c r="P94" s="72">
        <v>6</v>
      </c>
      <c r="Q94" s="73">
        <f t="shared" si="11"/>
        <v>1</v>
      </c>
      <c r="R94" s="73">
        <f t="shared" si="12"/>
        <v>1</v>
      </c>
      <c r="S94" s="73">
        <f t="shared" si="13"/>
        <v>1</v>
      </c>
      <c r="T94">
        <f t="shared" si="14"/>
        <v>0</v>
      </c>
    </row>
    <row r="95" spans="1:20" ht="127.5" customHeight="1">
      <c r="A95" s="46">
        <v>169</v>
      </c>
      <c r="B95" s="53" t="s">
        <v>365</v>
      </c>
      <c r="C95" s="50" t="s">
        <v>25</v>
      </c>
      <c r="D95" s="64" t="s">
        <v>1160</v>
      </c>
      <c r="E95" s="44" t="s">
        <v>742</v>
      </c>
      <c r="F95" s="44" t="s">
        <v>55</v>
      </c>
      <c r="G95" s="19" t="s">
        <v>533</v>
      </c>
      <c r="H95" s="20" t="s">
        <v>534</v>
      </c>
      <c r="I95" s="21" t="s">
        <v>227</v>
      </c>
      <c r="J95" s="33">
        <v>1</v>
      </c>
      <c r="K95" s="34">
        <v>45342</v>
      </c>
      <c r="L95" s="34">
        <v>45463</v>
      </c>
      <c r="M95" s="212">
        <f t="shared" si="10"/>
        <v>17.285714285714285</v>
      </c>
      <c r="N95" s="213">
        <v>1</v>
      </c>
      <c r="O95" s="214" t="s">
        <v>963</v>
      </c>
      <c r="P95" s="72">
        <v>1</v>
      </c>
      <c r="Q95" s="73">
        <f t="shared" si="11"/>
        <v>1</v>
      </c>
      <c r="R95" s="73">
        <f t="shared" si="12"/>
        <v>1</v>
      </c>
      <c r="S95" s="73">
        <f t="shared" si="13"/>
        <v>1</v>
      </c>
      <c r="T95">
        <f t="shared" si="14"/>
        <v>0</v>
      </c>
    </row>
    <row r="96" spans="1:20" ht="219.75" customHeight="1">
      <c r="A96" s="46">
        <v>170</v>
      </c>
      <c r="B96" s="53" t="s">
        <v>366</v>
      </c>
      <c r="C96" s="50" t="s">
        <v>25</v>
      </c>
      <c r="D96" s="64" t="s">
        <v>1161</v>
      </c>
      <c r="E96" s="5" t="s">
        <v>743</v>
      </c>
      <c r="F96" s="5" t="s">
        <v>57</v>
      </c>
      <c r="G96" s="5" t="s">
        <v>58</v>
      </c>
      <c r="H96" s="6" t="s">
        <v>59</v>
      </c>
      <c r="I96" s="4" t="s">
        <v>60</v>
      </c>
      <c r="J96" s="4">
        <v>4</v>
      </c>
      <c r="K96" s="7">
        <v>45352</v>
      </c>
      <c r="L96" s="7">
        <v>45381</v>
      </c>
      <c r="M96" s="212">
        <f t="shared" si="10"/>
        <v>4.1428571428571432</v>
      </c>
      <c r="N96" s="213">
        <v>4</v>
      </c>
      <c r="O96" s="214" t="s">
        <v>946</v>
      </c>
      <c r="P96" s="71">
        <v>4</v>
      </c>
      <c r="Q96" s="73">
        <f>P96/J96</f>
        <v>1</v>
      </c>
      <c r="R96" s="73">
        <f>N96/J96</f>
        <v>1</v>
      </c>
      <c r="S96" s="73">
        <f>N96/P96</f>
        <v>1</v>
      </c>
      <c r="T96">
        <f t="shared" si="14"/>
        <v>0</v>
      </c>
    </row>
    <row r="97" spans="1:20" ht="285.75">
      <c r="A97" s="46">
        <v>171</v>
      </c>
      <c r="B97" s="53" t="s">
        <v>367</v>
      </c>
      <c r="C97" s="50" t="s">
        <v>25</v>
      </c>
      <c r="D97" s="64" t="s">
        <v>1161</v>
      </c>
      <c r="E97" s="5" t="s">
        <v>744</v>
      </c>
      <c r="F97" s="5" t="s">
        <v>57</v>
      </c>
      <c r="G97" s="5" t="s">
        <v>58</v>
      </c>
      <c r="H97" s="6" t="s">
        <v>61</v>
      </c>
      <c r="I97" s="4" t="s">
        <v>62</v>
      </c>
      <c r="J97" s="4">
        <v>1</v>
      </c>
      <c r="K97" s="7">
        <v>45413</v>
      </c>
      <c r="L97" s="7">
        <v>45442</v>
      </c>
      <c r="M97" s="212">
        <f t="shared" si="10"/>
        <v>4.1428571428571432</v>
      </c>
      <c r="N97" s="213">
        <v>1</v>
      </c>
      <c r="O97" s="214" t="s">
        <v>985</v>
      </c>
      <c r="P97" s="71">
        <v>1</v>
      </c>
      <c r="Q97" s="73">
        <f t="shared" ref="Q97:Q145" si="15">P97/J97</f>
        <v>1</v>
      </c>
      <c r="R97" s="73">
        <f t="shared" ref="R97:R145" si="16">N97/J97</f>
        <v>1</v>
      </c>
      <c r="S97" s="73">
        <f t="shared" ref="S97:S145" si="17">N97/P97</f>
        <v>1</v>
      </c>
      <c r="T97">
        <f t="shared" si="14"/>
        <v>0</v>
      </c>
    </row>
    <row r="98" spans="1:20" ht="285.75">
      <c r="A98" s="46">
        <v>172</v>
      </c>
      <c r="B98" s="53" t="s">
        <v>368</v>
      </c>
      <c r="C98" s="52" t="s">
        <v>25</v>
      </c>
      <c r="D98" s="64" t="s">
        <v>1161</v>
      </c>
      <c r="E98" s="9" t="s">
        <v>745</v>
      </c>
      <c r="F98" s="5" t="s">
        <v>57</v>
      </c>
      <c r="G98" s="5" t="s">
        <v>58</v>
      </c>
      <c r="H98" s="6" t="s">
        <v>63</v>
      </c>
      <c r="I98" s="4" t="s">
        <v>64</v>
      </c>
      <c r="J98" s="4">
        <v>1</v>
      </c>
      <c r="K98" s="7">
        <v>45352</v>
      </c>
      <c r="L98" s="7">
        <v>45657</v>
      </c>
      <c r="M98" s="212">
        <f t="shared" si="10"/>
        <v>43.571428571428569</v>
      </c>
      <c r="N98" s="213">
        <v>1</v>
      </c>
      <c r="O98" s="214" t="s">
        <v>1114</v>
      </c>
      <c r="P98" s="71">
        <v>1</v>
      </c>
      <c r="Q98" s="73">
        <f t="shared" si="15"/>
        <v>1</v>
      </c>
      <c r="R98" s="73">
        <f t="shared" si="16"/>
        <v>1</v>
      </c>
      <c r="S98" s="73">
        <f t="shared" si="17"/>
        <v>1</v>
      </c>
      <c r="T98">
        <f t="shared" si="14"/>
        <v>0</v>
      </c>
    </row>
    <row r="99" spans="1:20" ht="285.75">
      <c r="A99" s="46">
        <v>173</v>
      </c>
      <c r="B99" s="53" t="s">
        <v>369</v>
      </c>
      <c r="C99" s="50" t="s">
        <v>25</v>
      </c>
      <c r="D99" s="64" t="s">
        <v>1161</v>
      </c>
      <c r="E99" s="5" t="s">
        <v>746</v>
      </c>
      <c r="F99" s="5" t="s">
        <v>57</v>
      </c>
      <c r="G99" s="5" t="s">
        <v>58</v>
      </c>
      <c r="H99" s="6" t="s">
        <v>65</v>
      </c>
      <c r="I99" s="4" t="s">
        <v>66</v>
      </c>
      <c r="J99" s="4">
        <v>1</v>
      </c>
      <c r="K99" s="7">
        <v>45383</v>
      </c>
      <c r="L99" s="7">
        <v>45412</v>
      </c>
      <c r="M99" s="212">
        <f t="shared" si="10"/>
        <v>4.1428571428571432</v>
      </c>
      <c r="N99" s="213">
        <v>1</v>
      </c>
      <c r="O99" s="214" t="s">
        <v>997</v>
      </c>
      <c r="P99" s="71">
        <v>1</v>
      </c>
      <c r="Q99" s="73">
        <f t="shared" si="15"/>
        <v>1</v>
      </c>
      <c r="R99" s="73">
        <f t="shared" si="16"/>
        <v>1</v>
      </c>
      <c r="S99" s="73">
        <f t="shared" si="17"/>
        <v>1</v>
      </c>
      <c r="T99">
        <f t="shared" si="14"/>
        <v>0</v>
      </c>
    </row>
    <row r="100" spans="1:20" ht="285.75">
      <c r="A100" s="46">
        <v>174</v>
      </c>
      <c r="B100" s="53" t="s">
        <v>370</v>
      </c>
      <c r="C100" s="50" t="s">
        <v>25</v>
      </c>
      <c r="D100" s="64" t="s">
        <v>1161</v>
      </c>
      <c r="E100" s="5" t="s">
        <v>747</v>
      </c>
      <c r="F100" s="5" t="s">
        <v>57</v>
      </c>
      <c r="G100" s="5" t="s">
        <v>58</v>
      </c>
      <c r="H100" s="6" t="s">
        <v>67</v>
      </c>
      <c r="I100" s="4" t="s">
        <v>68</v>
      </c>
      <c r="J100" s="4">
        <v>1</v>
      </c>
      <c r="K100" s="7">
        <v>45352</v>
      </c>
      <c r="L100" s="7">
        <v>45381</v>
      </c>
      <c r="M100" s="212">
        <f t="shared" si="10"/>
        <v>4.1428571428571432</v>
      </c>
      <c r="N100" s="213">
        <v>1</v>
      </c>
      <c r="O100" s="214" t="s">
        <v>962</v>
      </c>
      <c r="P100" s="71">
        <v>1</v>
      </c>
      <c r="Q100" s="73">
        <f t="shared" si="15"/>
        <v>1</v>
      </c>
      <c r="R100" s="73">
        <f t="shared" si="16"/>
        <v>1</v>
      </c>
      <c r="S100" s="73">
        <f t="shared" si="17"/>
        <v>1</v>
      </c>
      <c r="T100">
        <f t="shared" si="14"/>
        <v>0</v>
      </c>
    </row>
    <row r="101" spans="1:20" ht="193.5" customHeight="1">
      <c r="A101" s="46">
        <v>175</v>
      </c>
      <c r="B101" s="53" t="s">
        <v>371</v>
      </c>
      <c r="C101" s="50" t="s">
        <v>25</v>
      </c>
      <c r="D101" s="64" t="s">
        <v>1162</v>
      </c>
      <c r="E101" s="5" t="s">
        <v>748</v>
      </c>
      <c r="F101" s="5" t="s">
        <v>69</v>
      </c>
      <c r="G101" s="5" t="s">
        <v>1018</v>
      </c>
      <c r="H101" s="10" t="s">
        <v>1019</v>
      </c>
      <c r="I101" s="4" t="s">
        <v>62</v>
      </c>
      <c r="J101" s="4">
        <v>3</v>
      </c>
      <c r="K101" s="7">
        <v>45292</v>
      </c>
      <c r="L101" s="7">
        <v>45657</v>
      </c>
      <c r="M101" s="215">
        <f t="shared" si="10"/>
        <v>52.142857142857146</v>
      </c>
      <c r="N101" s="213">
        <v>3</v>
      </c>
      <c r="O101" s="214" t="s">
        <v>1094</v>
      </c>
      <c r="P101" s="71">
        <v>3</v>
      </c>
      <c r="Q101" s="73">
        <f t="shared" si="15"/>
        <v>1</v>
      </c>
      <c r="R101" s="73">
        <f t="shared" si="16"/>
        <v>1</v>
      </c>
      <c r="S101" s="73">
        <f t="shared" si="17"/>
        <v>1</v>
      </c>
      <c r="T101">
        <f t="shared" si="14"/>
        <v>0</v>
      </c>
    </row>
    <row r="102" spans="1:20" ht="271.5">
      <c r="A102" s="46">
        <v>176</v>
      </c>
      <c r="B102" s="53" t="s">
        <v>372</v>
      </c>
      <c r="C102" s="50" t="s">
        <v>25</v>
      </c>
      <c r="D102" s="64" t="s">
        <v>1162</v>
      </c>
      <c r="E102" s="5" t="s">
        <v>748</v>
      </c>
      <c r="F102" s="5" t="s">
        <v>69</v>
      </c>
      <c r="G102" s="5" t="s">
        <v>70</v>
      </c>
      <c r="H102" s="10" t="s">
        <v>72</v>
      </c>
      <c r="I102" s="4" t="s">
        <v>68</v>
      </c>
      <c r="J102" s="4">
        <v>3</v>
      </c>
      <c r="K102" s="7">
        <v>45292</v>
      </c>
      <c r="L102" s="7">
        <v>45657</v>
      </c>
      <c r="M102" s="212">
        <f t="shared" si="10"/>
        <v>52.142857142857146</v>
      </c>
      <c r="N102" s="218">
        <v>3</v>
      </c>
      <c r="O102" s="219" t="s">
        <v>1092</v>
      </c>
      <c r="P102" s="71">
        <v>3</v>
      </c>
      <c r="Q102" s="73">
        <f t="shared" si="15"/>
        <v>1</v>
      </c>
      <c r="R102" s="73">
        <f t="shared" si="16"/>
        <v>1</v>
      </c>
      <c r="S102" s="73">
        <f t="shared" si="17"/>
        <v>1</v>
      </c>
      <c r="T102">
        <f t="shared" si="14"/>
        <v>0</v>
      </c>
    </row>
    <row r="103" spans="1:20" ht="213" customHeight="1">
      <c r="A103" s="46">
        <v>177</v>
      </c>
      <c r="B103" s="53" t="s">
        <v>373</v>
      </c>
      <c r="C103" s="50" t="s">
        <v>25</v>
      </c>
      <c r="D103" s="64" t="s">
        <v>1162</v>
      </c>
      <c r="E103" s="5" t="s">
        <v>748</v>
      </c>
      <c r="F103" s="5" t="s">
        <v>69</v>
      </c>
      <c r="G103" s="5" t="s">
        <v>70</v>
      </c>
      <c r="H103" s="10" t="s">
        <v>73</v>
      </c>
      <c r="I103" s="4" t="s">
        <v>74</v>
      </c>
      <c r="J103" s="4">
        <v>6</v>
      </c>
      <c r="K103" s="7">
        <v>45292</v>
      </c>
      <c r="L103" s="7">
        <v>45657</v>
      </c>
      <c r="M103" s="212">
        <f t="shared" si="10"/>
        <v>52.142857142857146</v>
      </c>
      <c r="N103" s="218">
        <v>6</v>
      </c>
      <c r="O103" s="219" t="s">
        <v>1099</v>
      </c>
      <c r="P103" s="71">
        <v>6</v>
      </c>
      <c r="Q103" s="73">
        <f t="shared" si="15"/>
        <v>1</v>
      </c>
      <c r="R103" s="73">
        <f t="shared" si="16"/>
        <v>1</v>
      </c>
      <c r="S103" s="73">
        <f t="shared" si="17"/>
        <v>1</v>
      </c>
      <c r="T103">
        <f t="shared" si="14"/>
        <v>0</v>
      </c>
    </row>
    <row r="104" spans="1:20" ht="149.25" customHeight="1">
      <c r="A104" s="46">
        <v>178</v>
      </c>
      <c r="B104" s="53" t="s">
        <v>374</v>
      </c>
      <c r="C104" s="50" t="s">
        <v>25</v>
      </c>
      <c r="D104" s="64" t="s">
        <v>1163</v>
      </c>
      <c r="E104" s="5" t="s">
        <v>749</v>
      </c>
      <c r="F104" s="5" t="s">
        <v>75</v>
      </c>
      <c r="G104" s="5" t="s">
        <v>76</v>
      </c>
      <c r="H104" s="13" t="s">
        <v>998</v>
      </c>
      <c r="I104" s="14" t="s">
        <v>78</v>
      </c>
      <c r="J104" s="15">
        <v>4</v>
      </c>
      <c r="K104" s="16">
        <v>44910</v>
      </c>
      <c r="L104" s="16">
        <v>45641</v>
      </c>
      <c r="M104" s="212">
        <f t="shared" si="10"/>
        <v>104.42857142857143</v>
      </c>
      <c r="N104" s="218">
        <v>4</v>
      </c>
      <c r="O104" s="219" t="s">
        <v>1023</v>
      </c>
      <c r="P104" s="71">
        <v>4</v>
      </c>
      <c r="Q104" s="73">
        <f t="shared" si="15"/>
        <v>1</v>
      </c>
      <c r="R104" s="73">
        <f t="shared" si="16"/>
        <v>1</v>
      </c>
      <c r="S104" s="73">
        <f t="shared" si="17"/>
        <v>1</v>
      </c>
      <c r="T104">
        <f t="shared" si="14"/>
        <v>0</v>
      </c>
    </row>
    <row r="105" spans="1:20" ht="243">
      <c r="A105" s="129">
        <v>179</v>
      </c>
      <c r="B105" s="53" t="s">
        <v>375</v>
      </c>
      <c r="C105" s="130" t="s">
        <v>25</v>
      </c>
      <c r="D105" s="64" t="s">
        <v>1163</v>
      </c>
      <c r="E105" s="5" t="s">
        <v>750</v>
      </c>
      <c r="F105" s="5" t="s">
        <v>75</v>
      </c>
      <c r="G105" s="5" t="s">
        <v>76</v>
      </c>
      <c r="H105" s="13" t="s">
        <v>999</v>
      </c>
      <c r="I105" s="14" t="s">
        <v>78</v>
      </c>
      <c r="J105" s="15">
        <v>4</v>
      </c>
      <c r="K105" s="16">
        <v>44910</v>
      </c>
      <c r="L105" s="16">
        <v>45641</v>
      </c>
      <c r="M105" s="212">
        <f t="shared" si="10"/>
        <v>104.42857142857143</v>
      </c>
      <c r="N105" s="218">
        <v>4</v>
      </c>
      <c r="O105" s="219" t="s">
        <v>1034</v>
      </c>
      <c r="P105" s="71">
        <v>4</v>
      </c>
      <c r="Q105" s="73">
        <f t="shared" si="15"/>
        <v>1</v>
      </c>
      <c r="R105" s="73">
        <f t="shared" si="16"/>
        <v>1</v>
      </c>
      <c r="S105" s="73">
        <f t="shared" si="17"/>
        <v>1</v>
      </c>
      <c r="T105">
        <f t="shared" si="14"/>
        <v>0</v>
      </c>
    </row>
    <row r="106" spans="1:20" ht="171" customHeight="1">
      <c r="A106" s="46">
        <v>180</v>
      </c>
      <c r="B106" s="53" t="s">
        <v>376</v>
      </c>
      <c r="C106" s="50" t="s">
        <v>25</v>
      </c>
      <c r="D106" s="64" t="s">
        <v>1163</v>
      </c>
      <c r="E106" s="5" t="s">
        <v>751</v>
      </c>
      <c r="F106" s="5" t="s">
        <v>75</v>
      </c>
      <c r="G106" s="5" t="s">
        <v>76</v>
      </c>
      <c r="H106" s="13" t="s">
        <v>80</v>
      </c>
      <c r="I106" s="15" t="s">
        <v>68</v>
      </c>
      <c r="J106" s="15">
        <v>1</v>
      </c>
      <c r="K106" s="16">
        <v>44910</v>
      </c>
      <c r="L106" s="16">
        <v>45366</v>
      </c>
      <c r="M106" s="212">
        <f t="shared" si="10"/>
        <v>65.142857142857139</v>
      </c>
      <c r="N106" s="218">
        <v>1</v>
      </c>
      <c r="O106" s="219" t="s">
        <v>676</v>
      </c>
      <c r="P106" s="71">
        <v>1</v>
      </c>
      <c r="Q106" s="73">
        <f t="shared" si="15"/>
        <v>1</v>
      </c>
      <c r="R106" s="73">
        <f t="shared" si="16"/>
        <v>1</v>
      </c>
      <c r="S106" s="73">
        <f t="shared" si="17"/>
        <v>1</v>
      </c>
      <c r="T106">
        <f t="shared" si="14"/>
        <v>0</v>
      </c>
    </row>
    <row r="107" spans="1:20" ht="153.75" customHeight="1">
      <c r="A107" s="46">
        <v>181</v>
      </c>
      <c r="B107" s="53" t="s">
        <v>377</v>
      </c>
      <c r="C107" s="50" t="s">
        <v>25</v>
      </c>
      <c r="D107" s="64" t="s">
        <v>1163</v>
      </c>
      <c r="E107" s="5" t="s">
        <v>752</v>
      </c>
      <c r="F107" s="5" t="s">
        <v>75</v>
      </c>
      <c r="G107" s="5" t="s">
        <v>76</v>
      </c>
      <c r="H107" s="13" t="s">
        <v>81</v>
      </c>
      <c r="I107" s="15" t="s">
        <v>78</v>
      </c>
      <c r="J107" s="15">
        <v>1</v>
      </c>
      <c r="K107" s="16">
        <v>44910</v>
      </c>
      <c r="L107" s="16">
        <v>45306</v>
      </c>
      <c r="M107" s="212">
        <f t="shared" si="10"/>
        <v>56.571428571428569</v>
      </c>
      <c r="N107" s="218">
        <v>1</v>
      </c>
      <c r="O107" s="219" t="s">
        <v>675</v>
      </c>
      <c r="P107" s="71">
        <v>1</v>
      </c>
      <c r="Q107" s="73">
        <f t="shared" si="15"/>
        <v>1</v>
      </c>
      <c r="R107" s="73">
        <f t="shared" si="16"/>
        <v>1</v>
      </c>
      <c r="S107" s="73">
        <f t="shared" si="17"/>
        <v>1</v>
      </c>
      <c r="T107">
        <f t="shared" si="14"/>
        <v>0</v>
      </c>
    </row>
    <row r="108" spans="1:20" ht="154.5" customHeight="1">
      <c r="A108" s="46">
        <v>182</v>
      </c>
      <c r="B108" s="53" t="s">
        <v>378</v>
      </c>
      <c r="C108" s="50" t="s">
        <v>25</v>
      </c>
      <c r="D108" s="64" t="s">
        <v>1163</v>
      </c>
      <c r="E108" s="5" t="s">
        <v>753</v>
      </c>
      <c r="F108" s="5" t="s">
        <v>75</v>
      </c>
      <c r="G108" s="5" t="s">
        <v>76</v>
      </c>
      <c r="H108" s="13" t="s">
        <v>82</v>
      </c>
      <c r="I108" s="15" t="s">
        <v>68</v>
      </c>
      <c r="J108" s="15">
        <v>1</v>
      </c>
      <c r="K108" s="16">
        <v>45338</v>
      </c>
      <c r="L108" s="16">
        <v>45381</v>
      </c>
      <c r="M108" s="212">
        <f t="shared" si="10"/>
        <v>6.1428571428571432</v>
      </c>
      <c r="N108" s="218">
        <v>1</v>
      </c>
      <c r="O108" s="219" t="s">
        <v>960</v>
      </c>
      <c r="P108" s="71">
        <v>1</v>
      </c>
      <c r="Q108" s="73">
        <f t="shared" si="15"/>
        <v>1</v>
      </c>
      <c r="R108" s="73">
        <f t="shared" si="16"/>
        <v>1</v>
      </c>
      <c r="S108" s="73">
        <f t="shared" si="17"/>
        <v>1</v>
      </c>
      <c r="T108">
        <f t="shared" si="14"/>
        <v>0</v>
      </c>
    </row>
    <row r="109" spans="1:20" ht="161.25" customHeight="1">
      <c r="A109" s="46">
        <v>183</v>
      </c>
      <c r="B109" s="53" t="s">
        <v>379</v>
      </c>
      <c r="C109" s="50" t="s">
        <v>25</v>
      </c>
      <c r="D109" s="64" t="s">
        <v>1164</v>
      </c>
      <c r="E109" s="19" t="s">
        <v>754</v>
      </c>
      <c r="F109" s="5" t="s">
        <v>681</v>
      </c>
      <c r="G109" s="5" t="s">
        <v>84</v>
      </c>
      <c r="H109" s="20" t="s">
        <v>85</v>
      </c>
      <c r="I109" s="21" t="s">
        <v>78</v>
      </c>
      <c r="J109" s="4">
        <v>1</v>
      </c>
      <c r="K109" s="7">
        <v>45292</v>
      </c>
      <c r="L109" s="7">
        <v>45351</v>
      </c>
      <c r="M109" s="212">
        <f t="shared" si="10"/>
        <v>8.4285714285714288</v>
      </c>
      <c r="N109" s="218">
        <v>1</v>
      </c>
      <c r="O109" s="219" t="s">
        <v>939</v>
      </c>
      <c r="P109" s="71">
        <v>1</v>
      </c>
      <c r="Q109" s="73">
        <f t="shared" si="15"/>
        <v>1</v>
      </c>
      <c r="R109" s="73">
        <f t="shared" si="16"/>
        <v>1</v>
      </c>
      <c r="S109" s="73">
        <f t="shared" si="17"/>
        <v>1</v>
      </c>
      <c r="T109">
        <f t="shared" si="14"/>
        <v>0</v>
      </c>
    </row>
    <row r="110" spans="1:20" ht="179.25" customHeight="1">
      <c r="A110" s="46">
        <v>184</v>
      </c>
      <c r="B110" s="53" t="s">
        <v>380</v>
      </c>
      <c r="C110" s="50" t="s">
        <v>25</v>
      </c>
      <c r="D110" s="64" t="s">
        <v>1164</v>
      </c>
      <c r="E110" s="19" t="s">
        <v>754</v>
      </c>
      <c r="F110" s="5" t="s">
        <v>681</v>
      </c>
      <c r="G110" s="5" t="s">
        <v>84</v>
      </c>
      <c r="H110" s="20" t="s">
        <v>86</v>
      </c>
      <c r="I110" s="21" t="s">
        <v>87</v>
      </c>
      <c r="J110" s="4">
        <v>1</v>
      </c>
      <c r="K110" s="7">
        <v>45292</v>
      </c>
      <c r="L110" s="7">
        <v>45322</v>
      </c>
      <c r="M110" s="212">
        <f t="shared" si="10"/>
        <v>4.2857142857142856</v>
      </c>
      <c r="N110" s="218">
        <v>1</v>
      </c>
      <c r="O110" s="219" t="s">
        <v>935</v>
      </c>
      <c r="P110" s="71">
        <v>1</v>
      </c>
      <c r="Q110" s="73">
        <f t="shared" si="15"/>
        <v>1</v>
      </c>
      <c r="R110" s="73">
        <f t="shared" si="16"/>
        <v>1</v>
      </c>
      <c r="S110" s="73">
        <f t="shared" si="17"/>
        <v>1</v>
      </c>
      <c r="T110">
        <f t="shared" si="14"/>
        <v>0</v>
      </c>
    </row>
    <row r="111" spans="1:20" ht="243">
      <c r="A111" s="46">
        <v>185</v>
      </c>
      <c r="B111" s="53" t="s">
        <v>381</v>
      </c>
      <c r="C111" s="50" t="s">
        <v>25</v>
      </c>
      <c r="D111" s="64" t="s">
        <v>1165</v>
      </c>
      <c r="E111" s="5" t="s">
        <v>755</v>
      </c>
      <c r="F111" s="5" t="s">
        <v>88</v>
      </c>
      <c r="G111" s="5" t="s">
        <v>763</v>
      </c>
      <c r="H111" s="6" t="s">
        <v>89</v>
      </c>
      <c r="I111" s="4" t="s">
        <v>90</v>
      </c>
      <c r="J111" s="4">
        <v>4</v>
      </c>
      <c r="K111" s="7">
        <v>45327</v>
      </c>
      <c r="L111" s="7">
        <v>45442</v>
      </c>
      <c r="M111" s="212">
        <f t="shared" si="10"/>
        <v>16.428571428571427</v>
      </c>
      <c r="N111" s="218">
        <v>4</v>
      </c>
      <c r="O111" s="219" t="s">
        <v>956</v>
      </c>
      <c r="P111" s="71">
        <v>4</v>
      </c>
      <c r="Q111" s="73">
        <f t="shared" si="15"/>
        <v>1</v>
      </c>
      <c r="R111" s="73">
        <f t="shared" si="16"/>
        <v>1</v>
      </c>
      <c r="S111" s="73">
        <f t="shared" si="17"/>
        <v>1</v>
      </c>
      <c r="T111">
        <f t="shared" si="14"/>
        <v>0</v>
      </c>
    </row>
    <row r="112" spans="1:20" ht="243">
      <c r="A112" s="46">
        <v>186</v>
      </c>
      <c r="B112" s="53" t="s">
        <v>382</v>
      </c>
      <c r="C112" s="50" t="s">
        <v>25</v>
      </c>
      <c r="D112" s="64" t="s">
        <v>1165</v>
      </c>
      <c r="E112" s="5" t="s">
        <v>755</v>
      </c>
      <c r="F112" s="5" t="s">
        <v>88</v>
      </c>
      <c r="G112" s="5" t="s">
        <v>763</v>
      </c>
      <c r="H112" s="6" t="s">
        <v>91</v>
      </c>
      <c r="I112" s="4" t="s">
        <v>92</v>
      </c>
      <c r="J112" s="4">
        <v>4</v>
      </c>
      <c r="K112" s="7">
        <v>45444</v>
      </c>
      <c r="L112" s="7">
        <v>45636</v>
      </c>
      <c r="M112" s="212">
        <f t="shared" si="10"/>
        <v>27.428571428571427</v>
      </c>
      <c r="N112" s="218">
        <v>4</v>
      </c>
      <c r="O112" s="219" t="s">
        <v>1039</v>
      </c>
      <c r="P112" s="71">
        <v>4</v>
      </c>
      <c r="Q112" s="73">
        <f t="shared" si="15"/>
        <v>1</v>
      </c>
      <c r="R112" s="73">
        <f t="shared" si="16"/>
        <v>1</v>
      </c>
      <c r="S112" s="73">
        <f t="shared" si="17"/>
        <v>1</v>
      </c>
      <c r="T112">
        <f t="shared" si="14"/>
        <v>0</v>
      </c>
    </row>
    <row r="113" spans="1:20" ht="243">
      <c r="A113" s="46">
        <v>187</v>
      </c>
      <c r="B113" s="53" t="s">
        <v>383</v>
      </c>
      <c r="C113" s="50" t="s">
        <v>25</v>
      </c>
      <c r="D113" s="64" t="s">
        <v>1165</v>
      </c>
      <c r="E113" s="5" t="s">
        <v>756</v>
      </c>
      <c r="F113" s="5" t="s">
        <v>88</v>
      </c>
      <c r="G113" s="5" t="s">
        <v>763</v>
      </c>
      <c r="H113" s="6" t="s">
        <v>93</v>
      </c>
      <c r="I113" s="4" t="s">
        <v>78</v>
      </c>
      <c r="J113" s="4">
        <v>2</v>
      </c>
      <c r="K113" s="7">
        <v>45566</v>
      </c>
      <c r="L113" s="7">
        <v>45777</v>
      </c>
      <c r="M113" s="212">
        <f t="shared" si="10"/>
        <v>30.142857142857142</v>
      </c>
      <c r="N113" s="218"/>
      <c r="O113" s="219"/>
      <c r="P113" s="71"/>
      <c r="Q113" s="73">
        <f t="shared" si="15"/>
        <v>0</v>
      </c>
      <c r="R113" s="73">
        <f t="shared" si="16"/>
        <v>0</v>
      </c>
      <c r="S113" s="73" t="e">
        <f t="shared" si="17"/>
        <v>#DIV/0!</v>
      </c>
      <c r="T113">
        <f t="shared" si="14"/>
        <v>0</v>
      </c>
    </row>
    <row r="114" spans="1:20" ht="214.5">
      <c r="A114" s="46">
        <v>188</v>
      </c>
      <c r="B114" s="53" t="s">
        <v>384</v>
      </c>
      <c r="C114" s="50" t="s">
        <v>25</v>
      </c>
      <c r="D114" s="64" t="s">
        <v>1166</v>
      </c>
      <c r="E114" s="5" t="s">
        <v>757</v>
      </c>
      <c r="F114" s="5" t="s">
        <v>94</v>
      </c>
      <c r="G114" s="5" t="s">
        <v>95</v>
      </c>
      <c r="H114" s="6" t="s">
        <v>96</v>
      </c>
      <c r="I114" s="4" t="s">
        <v>78</v>
      </c>
      <c r="J114" s="215">
        <v>1</v>
      </c>
      <c r="K114" s="23">
        <v>45352</v>
      </c>
      <c r="L114" s="23">
        <v>45381</v>
      </c>
      <c r="M114" s="212">
        <f t="shared" si="10"/>
        <v>4.1428571428571432</v>
      </c>
      <c r="N114" s="218">
        <v>1</v>
      </c>
      <c r="O114" s="219" t="s">
        <v>829</v>
      </c>
      <c r="P114" s="71">
        <v>1</v>
      </c>
      <c r="Q114" s="73">
        <f t="shared" si="15"/>
        <v>1</v>
      </c>
      <c r="R114" s="73">
        <f t="shared" si="16"/>
        <v>1</v>
      </c>
      <c r="S114" s="73">
        <f t="shared" si="17"/>
        <v>1</v>
      </c>
      <c r="T114">
        <f t="shared" si="14"/>
        <v>0</v>
      </c>
    </row>
    <row r="115" spans="1:20" ht="256.5">
      <c r="A115" s="46">
        <v>189</v>
      </c>
      <c r="B115" s="53" t="s">
        <v>385</v>
      </c>
      <c r="C115" s="50" t="s">
        <v>25</v>
      </c>
      <c r="D115" s="64" t="s">
        <v>1166</v>
      </c>
      <c r="E115" s="5" t="s">
        <v>758</v>
      </c>
      <c r="F115" s="5" t="s">
        <v>94</v>
      </c>
      <c r="G115" s="5" t="s">
        <v>95</v>
      </c>
      <c r="H115" s="6" t="s">
        <v>97</v>
      </c>
      <c r="I115" s="24" t="s">
        <v>126</v>
      </c>
      <c r="J115" s="215">
        <v>1</v>
      </c>
      <c r="K115" s="23">
        <v>45442</v>
      </c>
      <c r="L115" s="23">
        <v>45595</v>
      </c>
      <c r="M115" s="212">
        <f t="shared" si="10"/>
        <v>21.857142857142858</v>
      </c>
      <c r="N115" s="218">
        <v>1</v>
      </c>
      <c r="O115" s="219" t="s">
        <v>1102</v>
      </c>
      <c r="P115" s="71">
        <v>1</v>
      </c>
      <c r="Q115" s="73">
        <f t="shared" si="15"/>
        <v>1</v>
      </c>
      <c r="R115" s="73">
        <f t="shared" si="16"/>
        <v>1</v>
      </c>
      <c r="S115" s="73">
        <f t="shared" si="17"/>
        <v>1</v>
      </c>
      <c r="T115">
        <f t="shared" si="14"/>
        <v>0</v>
      </c>
    </row>
    <row r="116" spans="1:20" ht="159" customHeight="1">
      <c r="A116" s="46">
        <v>190</v>
      </c>
      <c r="B116" s="53" t="s">
        <v>386</v>
      </c>
      <c r="C116" s="50" t="s">
        <v>25</v>
      </c>
      <c r="D116" s="64" t="s">
        <v>1166</v>
      </c>
      <c r="E116" s="5" t="s">
        <v>759</v>
      </c>
      <c r="F116" s="5" t="s">
        <v>94</v>
      </c>
      <c r="G116" s="5" t="s">
        <v>95</v>
      </c>
      <c r="H116" s="6" t="s">
        <v>99</v>
      </c>
      <c r="I116" s="4" t="s">
        <v>78</v>
      </c>
      <c r="J116" s="215">
        <v>1</v>
      </c>
      <c r="K116" s="23">
        <v>45352</v>
      </c>
      <c r="L116" s="23">
        <v>45381</v>
      </c>
      <c r="M116" s="212">
        <f t="shared" si="10"/>
        <v>4.1428571428571432</v>
      </c>
      <c r="N116" s="218">
        <v>1</v>
      </c>
      <c r="O116" s="219" t="s">
        <v>828</v>
      </c>
      <c r="P116" s="71">
        <v>1</v>
      </c>
      <c r="Q116" s="73">
        <f t="shared" si="15"/>
        <v>1</v>
      </c>
      <c r="R116" s="73">
        <f t="shared" si="16"/>
        <v>1</v>
      </c>
      <c r="S116" s="73">
        <f t="shared" si="17"/>
        <v>1</v>
      </c>
      <c r="T116">
        <f t="shared" si="14"/>
        <v>0</v>
      </c>
    </row>
    <row r="117" spans="1:20" ht="174" customHeight="1">
      <c r="A117" s="46">
        <v>191</v>
      </c>
      <c r="B117" s="53" t="s">
        <v>387</v>
      </c>
      <c r="C117" s="50" t="s">
        <v>25</v>
      </c>
      <c r="D117" s="64" t="s">
        <v>1166</v>
      </c>
      <c r="E117" s="5" t="s">
        <v>765</v>
      </c>
      <c r="F117" s="5" t="s">
        <v>94</v>
      </c>
      <c r="G117" s="5" t="s">
        <v>95</v>
      </c>
      <c r="H117" s="6" t="s">
        <v>100</v>
      </c>
      <c r="I117" s="4" t="s">
        <v>78</v>
      </c>
      <c r="J117" s="215">
        <v>1</v>
      </c>
      <c r="K117" s="7">
        <v>45383</v>
      </c>
      <c r="L117" s="7">
        <v>45412</v>
      </c>
      <c r="M117" s="212">
        <f t="shared" si="10"/>
        <v>4.1428571428571432</v>
      </c>
      <c r="N117" s="218">
        <v>1</v>
      </c>
      <c r="O117" s="219" t="s">
        <v>947</v>
      </c>
      <c r="P117" s="71">
        <v>1</v>
      </c>
      <c r="Q117" s="73">
        <f t="shared" si="15"/>
        <v>1</v>
      </c>
      <c r="R117" s="73">
        <f t="shared" si="16"/>
        <v>1</v>
      </c>
      <c r="S117" s="73">
        <f t="shared" si="17"/>
        <v>1</v>
      </c>
      <c r="T117">
        <f t="shared" si="14"/>
        <v>0</v>
      </c>
    </row>
    <row r="118" spans="1:20" ht="214.5">
      <c r="A118" s="46">
        <v>195</v>
      </c>
      <c r="B118" s="53" t="s">
        <v>388</v>
      </c>
      <c r="C118" s="50" t="s">
        <v>25</v>
      </c>
      <c r="D118" s="64" t="s">
        <v>1166</v>
      </c>
      <c r="E118" s="5" t="s">
        <v>769</v>
      </c>
      <c r="F118" s="5" t="s">
        <v>94</v>
      </c>
      <c r="G118" s="5" t="s">
        <v>95</v>
      </c>
      <c r="H118" s="6" t="s">
        <v>107</v>
      </c>
      <c r="I118" s="24" t="s">
        <v>68</v>
      </c>
      <c r="J118" s="215">
        <v>1</v>
      </c>
      <c r="K118" s="7">
        <v>45597</v>
      </c>
      <c r="L118" s="7">
        <v>45626</v>
      </c>
      <c r="M118" s="212">
        <f t="shared" ref="M118:M161" si="18">(+L118-K118)/7</f>
        <v>4.1428571428571432</v>
      </c>
      <c r="N118" s="218">
        <v>1</v>
      </c>
      <c r="O118" s="219" t="s">
        <v>1085</v>
      </c>
      <c r="P118" s="71">
        <v>1</v>
      </c>
      <c r="Q118" s="73">
        <f t="shared" si="15"/>
        <v>1</v>
      </c>
      <c r="R118" s="73">
        <f t="shared" si="16"/>
        <v>1</v>
      </c>
      <c r="S118" s="73">
        <f t="shared" si="17"/>
        <v>1</v>
      </c>
      <c r="T118">
        <f t="shared" ref="T118:T162" si="19">P118-N118</f>
        <v>0</v>
      </c>
    </row>
    <row r="119" spans="1:20" ht="214.5">
      <c r="A119" s="46">
        <v>196</v>
      </c>
      <c r="B119" s="53" t="s">
        <v>389</v>
      </c>
      <c r="C119" s="50" t="s">
        <v>25</v>
      </c>
      <c r="D119" s="64" t="s">
        <v>1166</v>
      </c>
      <c r="E119" s="5" t="s">
        <v>770</v>
      </c>
      <c r="F119" s="5" t="s">
        <v>94</v>
      </c>
      <c r="G119" s="5" t="s">
        <v>1088</v>
      </c>
      <c r="H119" s="6" t="s">
        <v>1086</v>
      </c>
      <c r="I119" s="24" t="s">
        <v>68</v>
      </c>
      <c r="J119" s="215">
        <v>1</v>
      </c>
      <c r="K119" s="7">
        <v>45627</v>
      </c>
      <c r="L119" s="7">
        <v>45657</v>
      </c>
      <c r="M119" s="212">
        <v>1</v>
      </c>
      <c r="N119" s="218">
        <v>1</v>
      </c>
      <c r="O119" s="219" t="s">
        <v>1100</v>
      </c>
      <c r="P119" s="71">
        <v>1</v>
      </c>
      <c r="Q119" s="73">
        <f t="shared" si="15"/>
        <v>1</v>
      </c>
      <c r="R119" s="73">
        <f t="shared" si="16"/>
        <v>1</v>
      </c>
      <c r="S119" s="73">
        <f t="shared" si="17"/>
        <v>1</v>
      </c>
      <c r="T119">
        <f t="shared" si="19"/>
        <v>0</v>
      </c>
    </row>
    <row r="120" spans="1:20" ht="214.5">
      <c r="A120" s="46">
        <v>197</v>
      </c>
      <c r="B120" s="53" t="s">
        <v>390</v>
      </c>
      <c r="C120" s="50" t="s">
        <v>25</v>
      </c>
      <c r="D120" s="64" t="s">
        <v>1166</v>
      </c>
      <c r="E120" s="5" t="s">
        <v>771</v>
      </c>
      <c r="F120" s="5" t="s">
        <v>94</v>
      </c>
      <c r="G120" s="5" t="s">
        <v>1088</v>
      </c>
      <c r="H120" s="6" t="s">
        <v>1087</v>
      </c>
      <c r="I120" s="24" t="s">
        <v>109</v>
      </c>
      <c r="J120" s="215">
        <v>1</v>
      </c>
      <c r="K120" s="7">
        <v>45627</v>
      </c>
      <c r="L120" s="7">
        <v>45646</v>
      </c>
      <c r="M120" s="212">
        <v>1</v>
      </c>
      <c r="N120" s="218">
        <v>1</v>
      </c>
      <c r="O120" s="219" t="s">
        <v>1089</v>
      </c>
      <c r="P120" s="71">
        <v>1</v>
      </c>
      <c r="Q120" s="73">
        <f t="shared" si="15"/>
        <v>1</v>
      </c>
      <c r="R120" s="73">
        <f t="shared" si="16"/>
        <v>1</v>
      </c>
      <c r="S120" s="73">
        <f t="shared" si="17"/>
        <v>1</v>
      </c>
      <c r="T120">
        <f t="shared" si="19"/>
        <v>0</v>
      </c>
    </row>
    <row r="121" spans="1:20" ht="257.25">
      <c r="A121" s="46">
        <v>198</v>
      </c>
      <c r="B121" s="53" t="s">
        <v>391</v>
      </c>
      <c r="C121" s="50" t="s">
        <v>25</v>
      </c>
      <c r="D121" s="64" t="s">
        <v>1167</v>
      </c>
      <c r="E121" s="5" t="s">
        <v>772</v>
      </c>
      <c r="F121" s="5" t="s">
        <v>94</v>
      </c>
      <c r="G121" s="5" t="s">
        <v>112</v>
      </c>
      <c r="H121" s="6" t="s">
        <v>113</v>
      </c>
      <c r="I121" s="4" t="s">
        <v>114</v>
      </c>
      <c r="J121" s="215">
        <v>1</v>
      </c>
      <c r="K121" s="7">
        <v>45352</v>
      </c>
      <c r="L121" s="7">
        <v>45381</v>
      </c>
      <c r="M121" s="212">
        <f t="shared" si="18"/>
        <v>4.1428571428571432</v>
      </c>
      <c r="N121" s="218">
        <v>1</v>
      </c>
      <c r="O121" s="219" t="s">
        <v>829</v>
      </c>
      <c r="P121" s="71">
        <v>1</v>
      </c>
      <c r="Q121" s="73">
        <f t="shared" si="15"/>
        <v>1</v>
      </c>
      <c r="R121" s="73">
        <f t="shared" si="16"/>
        <v>1</v>
      </c>
      <c r="S121" s="73">
        <f t="shared" si="17"/>
        <v>1</v>
      </c>
      <c r="T121">
        <f t="shared" si="19"/>
        <v>0</v>
      </c>
    </row>
    <row r="122" spans="1:20" ht="257.25">
      <c r="A122" s="46">
        <v>199</v>
      </c>
      <c r="B122" s="53" t="s">
        <v>392</v>
      </c>
      <c r="C122" s="50" t="s">
        <v>25</v>
      </c>
      <c r="D122" s="64" t="s">
        <v>1167</v>
      </c>
      <c r="E122" s="5" t="s">
        <v>773</v>
      </c>
      <c r="F122" s="5" t="s">
        <v>94</v>
      </c>
      <c r="G122" s="5" t="s">
        <v>112</v>
      </c>
      <c r="H122" s="6" t="s">
        <v>97</v>
      </c>
      <c r="I122" s="24" t="s">
        <v>126</v>
      </c>
      <c r="J122" s="215">
        <v>1</v>
      </c>
      <c r="K122" s="23">
        <v>45442</v>
      </c>
      <c r="L122" s="23">
        <v>45595</v>
      </c>
      <c r="M122" s="212">
        <f t="shared" si="18"/>
        <v>21.857142857142858</v>
      </c>
      <c r="N122" s="218">
        <v>1</v>
      </c>
      <c r="O122" s="219" t="s">
        <v>1102</v>
      </c>
      <c r="P122" s="71">
        <v>1</v>
      </c>
      <c r="Q122" s="73">
        <f t="shared" si="15"/>
        <v>1</v>
      </c>
      <c r="R122" s="73">
        <f t="shared" si="16"/>
        <v>1</v>
      </c>
      <c r="S122" s="73">
        <f t="shared" si="17"/>
        <v>1</v>
      </c>
      <c r="T122">
        <f t="shared" si="19"/>
        <v>0</v>
      </c>
    </row>
    <row r="123" spans="1:20" ht="257.25">
      <c r="A123" s="46">
        <v>200</v>
      </c>
      <c r="B123" s="53" t="s">
        <v>393</v>
      </c>
      <c r="C123" s="50" t="s">
        <v>25</v>
      </c>
      <c r="D123" s="64" t="s">
        <v>1167</v>
      </c>
      <c r="E123" s="5" t="s">
        <v>774</v>
      </c>
      <c r="F123" s="5" t="s">
        <v>94</v>
      </c>
      <c r="G123" s="5" t="s">
        <v>112</v>
      </c>
      <c r="H123" s="6" t="s">
        <v>99</v>
      </c>
      <c r="I123" s="4" t="s">
        <v>114</v>
      </c>
      <c r="J123" s="215">
        <v>1</v>
      </c>
      <c r="K123" s="7">
        <v>45352</v>
      </c>
      <c r="L123" s="7">
        <v>45381</v>
      </c>
      <c r="M123" s="212">
        <f t="shared" si="18"/>
        <v>4.1428571428571432</v>
      </c>
      <c r="N123" s="218">
        <v>1</v>
      </c>
      <c r="O123" s="219" t="s">
        <v>828</v>
      </c>
      <c r="P123" s="71">
        <v>1</v>
      </c>
      <c r="Q123" s="73">
        <f t="shared" si="15"/>
        <v>1</v>
      </c>
      <c r="R123" s="73">
        <f t="shared" si="16"/>
        <v>1</v>
      </c>
      <c r="S123" s="73">
        <f t="shared" si="17"/>
        <v>1</v>
      </c>
      <c r="T123">
        <f t="shared" si="19"/>
        <v>0</v>
      </c>
    </row>
    <row r="124" spans="1:20" ht="186" customHeight="1">
      <c r="A124" s="46">
        <v>201</v>
      </c>
      <c r="B124" s="53" t="s">
        <v>394</v>
      </c>
      <c r="C124" s="50" t="s">
        <v>25</v>
      </c>
      <c r="D124" s="64" t="s">
        <v>1167</v>
      </c>
      <c r="E124" s="5" t="s">
        <v>775</v>
      </c>
      <c r="F124" s="5" t="s">
        <v>94</v>
      </c>
      <c r="G124" s="5" t="s">
        <v>112</v>
      </c>
      <c r="H124" s="6" t="s">
        <v>100</v>
      </c>
      <c r="I124" s="4" t="s">
        <v>114</v>
      </c>
      <c r="J124" s="215">
        <v>1</v>
      </c>
      <c r="K124" s="7">
        <v>45383</v>
      </c>
      <c r="L124" s="7">
        <v>45412</v>
      </c>
      <c r="M124" s="212">
        <f t="shared" si="18"/>
        <v>4.1428571428571432</v>
      </c>
      <c r="N124" s="218">
        <v>1</v>
      </c>
      <c r="O124" s="219" t="s">
        <v>947</v>
      </c>
      <c r="P124" s="71">
        <v>1</v>
      </c>
      <c r="Q124" s="73">
        <f t="shared" si="15"/>
        <v>1</v>
      </c>
      <c r="R124" s="73">
        <f t="shared" si="16"/>
        <v>1</v>
      </c>
      <c r="S124" s="73">
        <f t="shared" si="17"/>
        <v>1</v>
      </c>
      <c r="T124">
        <f t="shared" si="19"/>
        <v>0</v>
      </c>
    </row>
    <row r="125" spans="1:20" ht="257.25">
      <c r="A125" s="46">
        <v>202</v>
      </c>
      <c r="B125" s="53" t="s">
        <v>395</v>
      </c>
      <c r="C125" s="50" t="s">
        <v>25</v>
      </c>
      <c r="D125" s="64" t="s">
        <v>1167</v>
      </c>
      <c r="E125" s="5" t="s">
        <v>776</v>
      </c>
      <c r="F125" s="5" t="s">
        <v>94</v>
      </c>
      <c r="G125" s="5" t="s">
        <v>112</v>
      </c>
      <c r="H125" s="6" t="s">
        <v>1109</v>
      </c>
      <c r="I125" s="4" t="s">
        <v>102</v>
      </c>
      <c r="J125" s="215">
        <v>1</v>
      </c>
      <c r="K125" s="7">
        <v>45413</v>
      </c>
      <c r="L125" s="7">
        <v>45716</v>
      </c>
      <c r="M125" s="212">
        <f t="shared" si="18"/>
        <v>43.285714285714285</v>
      </c>
      <c r="N125" s="218"/>
      <c r="O125" s="214"/>
      <c r="P125" s="71"/>
      <c r="Q125" s="73">
        <f t="shared" si="15"/>
        <v>0</v>
      </c>
      <c r="R125" s="73">
        <f t="shared" si="16"/>
        <v>0</v>
      </c>
      <c r="S125" s="73" t="e">
        <f t="shared" si="17"/>
        <v>#DIV/0!</v>
      </c>
      <c r="T125">
        <f t="shared" si="19"/>
        <v>0</v>
      </c>
    </row>
    <row r="126" spans="1:20" ht="167.25" customHeight="1">
      <c r="A126" s="46">
        <v>205</v>
      </c>
      <c r="B126" s="53" t="s">
        <v>396</v>
      </c>
      <c r="C126" s="50" t="s">
        <v>25</v>
      </c>
      <c r="D126" s="64" t="s">
        <v>1167</v>
      </c>
      <c r="E126" s="5" t="s">
        <v>779</v>
      </c>
      <c r="F126" s="5" t="s">
        <v>94</v>
      </c>
      <c r="G126" s="5" t="s">
        <v>112</v>
      </c>
      <c r="H126" s="6" t="s">
        <v>107</v>
      </c>
      <c r="I126" s="24" t="s">
        <v>68</v>
      </c>
      <c r="J126" s="215">
        <v>1</v>
      </c>
      <c r="K126" s="7">
        <v>45597</v>
      </c>
      <c r="L126" s="7">
        <v>45626</v>
      </c>
      <c r="M126" s="212">
        <f t="shared" si="18"/>
        <v>4.1428571428571432</v>
      </c>
      <c r="N126" s="218">
        <v>1</v>
      </c>
      <c r="O126" s="219" t="s">
        <v>1084</v>
      </c>
      <c r="P126" s="71">
        <v>1</v>
      </c>
      <c r="Q126" s="73">
        <f t="shared" si="15"/>
        <v>1</v>
      </c>
      <c r="R126" s="73">
        <f t="shared" si="16"/>
        <v>1</v>
      </c>
      <c r="S126" s="73">
        <f t="shared" si="17"/>
        <v>1</v>
      </c>
      <c r="T126">
        <f t="shared" si="19"/>
        <v>0</v>
      </c>
    </row>
    <row r="127" spans="1:20" ht="243">
      <c r="A127" s="46">
        <v>208</v>
      </c>
      <c r="B127" s="53" t="s">
        <v>397</v>
      </c>
      <c r="C127" s="50" t="s">
        <v>25</v>
      </c>
      <c r="D127" s="64" t="s">
        <v>1168</v>
      </c>
      <c r="E127" s="5" t="s">
        <v>782</v>
      </c>
      <c r="F127" s="5" t="s">
        <v>94</v>
      </c>
      <c r="G127" s="5" t="s">
        <v>112</v>
      </c>
      <c r="H127" s="6" t="s">
        <v>113</v>
      </c>
      <c r="I127" s="4" t="s">
        <v>114</v>
      </c>
      <c r="J127" s="215">
        <v>1</v>
      </c>
      <c r="K127" s="7">
        <v>45352</v>
      </c>
      <c r="L127" s="7">
        <v>45381</v>
      </c>
      <c r="M127" s="212">
        <f t="shared" si="18"/>
        <v>4.1428571428571432</v>
      </c>
      <c r="N127" s="218">
        <v>1</v>
      </c>
      <c r="O127" s="219" t="s">
        <v>836</v>
      </c>
      <c r="P127" s="71">
        <v>1</v>
      </c>
      <c r="Q127" s="73">
        <f t="shared" si="15"/>
        <v>1</v>
      </c>
      <c r="R127" s="73">
        <f t="shared" si="16"/>
        <v>1</v>
      </c>
      <c r="S127" s="73">
        <f t="shared" si="17"/>
        <v>1</v>
      </c>
      <c r="T127">
        <f t="shared" si="19"/>
        <v>0</v>
      </c>
    </row>
    <row r="128" spans="1:20" ht="256.5">
      <c r="A128" s="46">
        <v>209</v>
      </c>
      <c r="B128" s="53" t="s">
        <v>398</v>
      </c>
      <c r="C128" s="50" t="s">
        <v>25</v>
      </c>
      <c r="D128" s="64" t="s">
        <v>1168</v>
      </c>
      <c r="E128" s="5" t="s">
        <v>782</v>
      </c>
      <c r="F128" s="5" t="s">
        <v>94</v>
      </c>
      <c r="G128" s="5" t="s">
        <v>112</v>
      </c>
      <c r="H128" s="6" t="s">
        <v>97</v>
      </c>
      <c r="I128" s="24" t="s">
        <v>126</v>
      </c>
      <c r="J128" s="215">
        <v>1</v>
      </c>
      <c r="K128" s="23">
        <v>45442</v>
      </c>
      <c r="L128" s="23">
        <v>45595</v>
      </c>
      <c r="M128" s="212">
        <f t="shared" si="18"/>
        <v>21.857142857142858</v>
      </c>
      <c r="N128" s="218">
        <v>1</v>
      </c>
      <c r="O128" s="219" t="s">
        <v>1102</v>
      </c>
      <c r="P128" s="71">
        <v>1</v>
      </c>
      <c r="Q128" s="73">
        <f t="shared" si="15"/>
        <v>1</v>
      </c>
      <c r="R128" s="73">
        <f t="shared" si="16"/>
        <v>1</v>
      </c>
      <c r="S128" s="73">
        <f t="shared" si="17"/>
        <v>1</v>
      </c>
      <c r="T128">
        <f t="shared" si="19"/>
        <v>0</v>
      </c>
    </row>
    <row r="129" spans="1:20" ht="243">
      <c r="A129" s="46">
        <v>210</v>
      </c>
      <c r="B129" s="53" t="s">
        <v>399</v>
      </c>
      <c r="C129" s="50" t="s">
        <v>25</v>
      </c>
      <c r="D129" s="64" t="s">
        <v>1168</v>
      </c>
      <c r="E129" s="5" t="s">
        <v>782</v>
      </c>
      <c r="F129" s="5" t="s">
        <v>94</v>
      </c>
      <c r="G129" s="5" t="s">
        <v>112</v>
      </c>
      <c r="H129" s="6" t="s">
        <v>99</v>
      </c>
      <c r="I129" s="4" t="s">
        <v>114</v>
      </c>
      <c r="J129" s="215">
        <v>1</v>
      </c>
      <c r="K129" s="7">
        <v>45352</v>
      </c>
      <c r="L129" s="7">
        <v>45381</v>
      </c>
      <c r="M129" s="212">
        <f t="shared" si="18"/>
        <v>4.1428571428571432</v>
      </c>
      <c r="N129" s="218">
        <v>1</v>
      </c>
      <c r="O129" s="219" t="s">
        <v>835</v>
      </c>
      <c r="P129" s="71">
        <v>1</v>
      </c>
      <c r="Q129" s="73">
        <f t="shared" si="15"/>
        <v>1</v>
      </c>
      <c r="R129" s="73">
        <f t="shared" si="16"/>
        <v>1</v>
      </c>
      <c r="S129" s="73">
        <f t="shared" si="17"/>
        <v>1</v>
      </c>
      <c r="T129">
        <f t="shared" si="19"/>
        <v>0</v>
      </c>
    </row>
    <row r="130" spans="1:20" ht="186" customHeight="1">
      <c r="A130" s="46">
        <v>211</v>
      </c>
      <c r="B130" s="53" t="s">
        <v>400</v>
      </c>
      <c r="C130" s="50" t="s">
        <v>25</v>
      </c>
      <c r="D130" s="64" t="s">
        <v>1168</v>
      </c>
      <c r="E130" s="5" t="s">
        <v>782</v>
      </c>
      <c r="F130" s="5" t="s">
        <v>94</v>
      </c>
      <c r="G130" s="5" t="s">
        <v>112</v>
      </c>
      <c r="H130" s="6" t="s">
        <v>100</v>
      </c>
      <c r="I130" s="4" t="s">
        <v>114</v>
      </c>
      <c r="J130" s="215">
        <v>1</v>
      </c>
      <c r="K130" s="7">
        <v>45383</v>
      </c>
      <c r="L130" s="7">
        <v>45412</v>
      </c>
      <c r="M130" s="212">
        <f t="shared" si="18"/>
        <v>4.1428571428571432</v>
      </c>
      <c r="N130" s="218">
        <v>1</v>
      </c>
      <c r="O130" s="219" t="s">
        <v>947</v>
      </c>
      <c r="P130" s="71">
        <v>1</v>
      </c>
      <c r="Q130" s="73">
        <f t="shared" si="15"/>
        <v>1</v>
      </c>
      <c r="R130" s="73">
        <f t="shared" si="16"/>
        <v>1</v>
      </c>
      <c r="S130" s="73">
        <f t="shared" si="17"/>
        <v>1</v>
      </c>
      <c r="T130">
        <f t="shared" si="19"/>
        <v>0</v>
      </c>
    </row>
    <row r="131" spans="1:20" ht="196.5" customHeight="1">
      <c r="A131" s="46">
        <v>212</v>
      </c>
      <c r="B131" s="53" t="s">
        <v>401</v>
      </c>
      <c r="C131" s="50" t="s">
        <v>25</v>
      </c>
      <c r="D131" s="64" t="s">
        <v>1168</v>
      </c>
      <c r="E131" s="5" t="s">
        <v>782</v>
      </c>
      <c r="F131" s="5" t="s">
        <v>94</v>
      </c>
      <c r="G131" s="5" t="s">
        <v>1090</v>
      </c>
      <c r="H131" s="6" t="s">
        <v>1091</v>
      </c>
      <c r="I131" s="4" t="s">
        <v>68</v>
      </c>
      <c r="J131" s="215">
        <v>1</v>
      </c>
      <c r="K131" s="7">
        <v>45413</v>
      </c>
      <c r="L131" s="7">
        <v>45646</v>
      </c>
      <c r="M131" s="212">
        <f t="shared" si="18"/>
        <v>33.285714285714285</v>
      </c>
      <c r="N131" s="218">
        <v>1</v>
      </c>
      <c r="O131" s="214" t="s">
        <v>1101</v>
      </c>
      <c r="P131" s="71">
        <v>1</v>
      </c>
      <c r="Q131" s="73">
        <f t="shared" si="15"/>
        <v>1</v>
      </c>
      <c r="R131" s="73">
        <f t="shared" si="16"/>
        <v>1</v>
      </c>
      <c r="S131" s="73">
        <f t="shared" si="17"/>
        <v>1</v>
      </c>
      <c r="T131">
        <f t="shared" si="19"/>
        <v>0</v>
      </c>
    </row>
    <row r="132" spans="1:20" ht="149.25" customHeight="1">
      <c r="A132" s="46">
        <v>215</v>
      </c>
      <c r="B132" s="53" t="s">
        <v>402</v>
      </c>
      <c r="C132" s="50" t="s">
        <v>25</v>
      </c>
      <c r="D132" s="64" t="s">
        <v>1168</v>
      </c>
      <c r="E132" s="5" t="s">
        <v>782</v>
      </c>
      <c r="F132" s="5" t="s">
        <v>94</v>
      </c>
      <c r="G132" s="5" t="s">
        <v>112</v>
      </c>
      <c r="H132" s="6" t="s">
        <v>107</v>
      </c>
      <c r="I132" s="24" t="s">
        <v>68</v>
      </c>
      <c r="J132" s="215">
        <v>1</v>
      </c>
      <c r="K132" s="7">
        <v>45597</v>
      </c>
      <c r="L132" s="7">
        <v>45626</v>
      </c>
      <c r="M132" s="212">
        <f t="shared" si="18"/>
        <v>4.1428571428571432</v>
      </c>
      <c r="N132" s="218">
        <v>1</v>
      </c>
      <c r="O132" s="219" t="s">
        <v>1085</v>
      </c>
      <c r="P132" s="71">
        <v>1</v>
      </c>
      <c r="Q132" s="73">
        <f t="shared" si="15"/>
        <v>1</v>
      </c>
      <c r="R132" s="73">
        <f t="shared" si="16"/>
        <v>1</v>
      </c>
      <c r="S132" s="73">
        <f t="shared" si="17"/>
        <v>1</v>
      </c>
      <c r="T132">
        <f t="shared" si="19"/>
        <v>0</v>
      </c>
    </row>
    <row r="133" spans="1:20" ht="214.5">
      <c r="A133" s="46">
        <v>218</v>
      </c>
      <c r="B133" s="53" t="s">
        <v>403</v>
      </c>
      <c r="C133" s="50" t="s">
        <v>25</v>
      </c>
      <c r="D133" s="64" t="s">
        <v>1169</v>
      </c>
      <c r="E133" s="5" t="s">
        <v>783</v>
      </c>
      <c r="F133" s="5" t="s">
        <v>94</v>
      </c>
      <c r="G133" s="5" t="s">
        <v>112</v>
      </c>
      <c r="H133" s="6" t="s">
        <v>113</v>
      </c>
      <c r="I133" s="4" t="s">
        <v>114</v>
      </c>
      <c r="J133" s="215">
        <v>1</v>
      </c>
      <c r="K133" s="7">
        <v>45352</v>
      </c>
      <c r="L133" s="7">
        <v>45381</v>
      </c>
      <c r="M133" s="212">
        <f t="shared" si="18"/>
        <v>4.1428571428571432</v>
      </c>
      <c r="N133" s="218">
        <v>1</v>
      </c>
      <c r="O133" s="219" t="s">
        <v>834</v>
      </c>
      <c r="P133" s="71">
        <v>1</v>
      </c>
      <c r="Q133" s="73">
        <f t="shared" si="15"/>
        <v>1</v>
      </c>
      <c r="R133" s="73">
        <f t="shared" si="16"/>
        <v>1</v>
      </c>
      <c r="S133" s="73">
        <f t="shared" si="17"/>
        <v>1</v>
      </c>
      <c r="T133">
        <f t="shared" si="19"/>
        <v>0</v>
      </c>
    </row>
    <row r="134" spans="1:20" ht="256.5">
      <c r="A134" s="46">
        <v>219</v>
      </c>
      <c r="B134" s="53" t="s">
        <v>404</v>
      </c>
      <c r="C134" s="50" t="s">
        <v>25</v>
      </c>
      <c r="D134" s="64" t="s">
        <v>1169</v>
      </c>
      <c r="E134" s="5" t="s">
        <v>783</v>
      </c>
      <c r="F134" s="5" t="s">
        <v>94</v>
      </c>
      <c r="G134" s="5" t="s">
        <v>112</v>
      </c>
      <c r="H134" s="6" t="s">
        <v>97</v>
      </c>
      <c r="I134" s="24" t="s">
        <v>126</v>
      </c>
      <c r="J134" s="215">
        <v>1</v>
      </c>
      <c r="K134" s="23">
        <v>45442</v>
      </c>
      <c r="L134" s="23">
        <v>45595</v>
      </c>
      <c r="M134" s="212">
        <f t="shared" si="18"/>
        <v>21.857142857142858</v>
      </c>
      <c r="N134" s="218">
        <v>1</v>
      </c>
      <c r="O134" s="219" t="s">
        <v>1102</v>
      </c>
      <c r="P134" s="71">
        <v>1</v>
      </c>
      <c r="Q134" s="73">
        <f t="shared" si="15"/>
        <v>1</v>
      </c>
      <c r="R134" s="73">
        <f t="shared" si="16"/>
        <v>1</v>
      </c>
      <c r="S134" s="73">
        <f t="shared" si="17"/>
        <v>1</v>
      </c>
      <c r="T134">
        <f t="shared" si="19"/>
        <v>0</v>
      </c>
    </row>
    <row r="135" spans="1:20" ht="190.5" customHeight="1">
      <c r="A135" s="46">
        <v>220</v>
      </c>
      <c r="B135" s="53" t="s">
        <v>405</v>
      </c>
      <c r="C135" s="50" t="s">
        <v>25</v>
      </c>
      <c r="D135" s="64" t="s">
        <v>1169</v>
      </c>
      <c r="E135" s="5" t="s">
        <v>783</v>
      </c>
      <c r="F135" s="5" t="s">
        <v>94</v>
      </c>
      <c r="G135" s="5" t="s">
        <v>112</v>
      </c>
      <c r="H135" s="6" t="s">
        <v>99</v>
      </c>
      <c r="I135" s="4" t="s">
        <v>114</v>
      </c>
      <c r="J135" s="215">
        <v>1</v>
      </c>
      <c r="K135" s="7">
        <v>45352</v>
      </c>
      <c r="L135" s="7">
        <v>45381</v>
      </c>
      <c r="M135" s="212">
        <f t="shared" si="18"/>
        <v>4.1428571428571432</v>
      </c>
      <c r="N135" s="218">
        <v>1</v>
      </c>
      <c r="O135" s="219" t="s">
        <v>828</v>
      </c>
      <c r="P135" s="71">
        <v>1</v>
      </c>
      <c r="Q135" s="73">
        <f>P135/J135</f>
        <v>1</v>
      </c>
      <c r="R135" s="73">
        <f t="shared" si="16"/>
        <v>1</v>
      </c>
      <c r="S135" s="73">
        <f t="shared" si="17"/>
        <v>1</v>
      </c>
      <c r="T135">
        <f t="shared" si="19"/>
        <v>0</v>
      </c>
    </row>
    <row r="136" spans="1:20" ht="189.75" customHeight="1">
      <c r="A136" s="46">
        <v>221</v>
      </c>
      <c r="B136" s="53" t="s">
        <v>406</v>
      </c>
      <c r="C136" s="50" t="s">
        <v>25</v>
      </c>
      <c r="D136" s="64" t="s">
        <v>1169</v>
      </c>
      <c r="E136" s="5" t="s">
        <v>783</v>
      </c>
      <c r="F136" s="5" t="s">
        <v>94</v>
      </c>
      <c r="G136" s="5" t="s">
        <v>112</v>
      </c>
      <c r="H136" s="6" t="s">
        <v>100</v>
      </c>
      <c r="I136" s="4" t="s">
        <v>114</v>
      </c>
      <c r="J136" s="215">
        <v>1</v>
      </c>
      <c r="K136" s="7">
        <v>45383</v>
      </c>
      <c r="L136" s="7">
        <v>45412</v>
      </c>
      <c r="M136" s="212">
        <f t="shared" si="18"/>
        <v>4.1428571428571432</v>
      </c>
      <c r="N136" s="218">
        <v>1</v>
      </c>
      <c r="O136" s="219" t="s">
        <v>947</v>
      </c>
      <c r="P136" s="71">
        <v>1</v>
      </c>
      <c r="Q136" s="73">
        <f t="shared" si="15"/>
        <v>1</v>
      </c>
      <c r="R136" s="73">
        <f t="shared" si="16"/>
        <v>1</v>
      </c>
      <c r="S136" s="73">
        <f t="shared" si="17"/>
        <v>1</v>
      </c>
      <c r="T136">
        <f t="shared" si="19"/>
        <v>0</v>
      </c>
    </row>
    <row r="137" spans="1:20" ht="214.5">
      <c r="A137" s="46">
        <v>222</v>
      </c>
      <c r="B137" s="53" t="s">
        <v>407</v>
      </c>
      <c r="C137" s="50" t="s">
        <v>25</v>
      </c>
      <c r="D137" s="64" t="s">
        <v>1169</v>
      </c>
      <c r="E137" s="5" t="s">
        <v>783</v>
      </c>
      <c r="F137" s="5" t="s">
        <v>94</v>
      </c>
      <c r="G137" s="5" t="s">
        <v>112</v>
      </c>
      <c r="H137" s="6" t="s">
        <v>1108</v>
      </c>
      <c r="I137" s="4" t="s">
        <v>102</v>
      </c>
      <c r="J137" s="215">
        <v>1</v>
      </c>
      <c r="K137" s="7">
        <v>45413</v>
      </c>
      <c r="L137" s="7">
        <v>45716</v>
      </c>
      <c r="M137" s="212">
        <f t="shared" si="18"/>
        <v>43.285714285714285</v>
      </c>
      <c r="N137" s="218"/>
      <c r="O137" s="214"/>
      <c r="P137" s="71"/>
      <c r="Q137" s="73">
        <f t="shared" si="15"/>
        <v>0</v>
      </c>
      <c r="R137" s="73">
        <f t="shared" si="16"/>
        <v>0</v>
      </c>
      <c r="S137" s="73" t="e">
        <f t="shared" si="17"/>
        <v>#DIV/0!</v>
      </c>
      <c r="T137">
        <f t="shared" si="19"/>
        <v>0</v>
      </c>
    </row>
    <row r="138" spans="1:20" ht="214.5">
      <c r="A138" s="46">
        <v>225</v>
      </c>
      <c r="B138" s="53" t="s">
        <v>408</v>
      </c>
      <c r="C138" s="50" t="s">
        <v>25</v>
      </c>
      <c r="D138" s="64" t="s">
        <v>1169</v>
      </c>
      <c r="E138" s="5" t="s">
        <v>783</v>
      </c>
      <c r="F138" s="5" t="s">
        <v>94</v>
      </c>
      <c r="G138" s="5" t="s">
        <v>112</v>
      </c>
      <c r="H138" s="6" t="s">
        <v>107</v>
      </c>
      <c r="I138" s="24" t="s">
        <v>68</v>
      </c>
      <c r="J138" s="215">
        <v>1</v>
      </c>
      <c r="K138" s="7">
        <v>45597</v>
      </c>
      <c r="L138" s="7">
        <v>45626</v>
      </c>
      <c r="M138" s="212">
        <f t="shared" si="18"/>
        <v>4.1428571428571432</v>
      </c>
      <c r="N138" s="218">
        <v>1</v>
      </c>
      <c r="O138" s="219" t="s">
        <v>1085</v>
      </c>
      <c r="P138" s="71">
        <v>1</v>
      </c>
      <c r="Q138" s="73">
        <f t="shared" si="15"/>
        <v>1</v>
      </c>
      <c r="R138" s="73">
        <f t="shared" si="16"/>
        <v>1</v>
      </c>
      <c r="S138" s="73">
        <f t="shared" si="17"/>
        <v>1</v>
      </c>
      <c r="T138">
        <f t="shared" si="19"/>
        <v>0</v>
      </c>
    </row>
    <row r="139" spans="1:20" ht="167.25" customHeight="1">
      <c r="A139" s="46">
        <v>228</v>
      </c>
      <c r="B139" s="53" t="s">
        <v>409</v>
      </c>
      <c r="C139" s="50" t="s">
        <v>25</v>
      </c>
      <c r="D139" s="64" t="s">
        <v>1170</v>
      </c>
      <c r="E139" s="5" t="s">
        <v>784</v>
      </c>
      <c r="F139" s="5" t="s">
        <v>115</v>
      </c>
      <c r="G139" s="5" t="s">
        <v>116</v>
      </c>
      <c r="H139" s="6" t="s">
        <v>117</v>
      </c>
      <c r="I139" s="24" t="s">
        <v>78</v>
      </c>
      <c r="J139" s="24">
        <v>1</v>
      </c>
      <c r="K139" s="23">
        <v>45352</v>
      </c>
      <c r="L139" s="23">
        <v>45641</v>
      </c>
      <c r="M139" s="212">
        <f t="shared" si="18"/>
        <v>41.285714285714285</v>
      </c>
      <c r="N139" s="218">
        <v>1</v>
      </c>
      <c r="O139" s="219" t="s">
        <v>1071</v>
      </c>
      <c r="P139" s="71">
        <v>1</v>
      </c>
      <c r="Q139" s="73">
        <f t="shared" si="15"/>
        <v>1</v>
      </c>
      <c r="R139" s="73">
        <f t="shared" si="16"/>
        <v>1</v>
      </c>
      <c r="S139" s="73">
        <f t="shared" si="17"/>
        <v>1</v>
      </c>
      <c r="T139">
        <f t="shared" si="19"/>
        <v>0</v>
      </c>
    </row>
    <row r="140" spans="1:20" ht="214.5">
      <c r="A140" s="46">
        <v>229</v>
      </c>
      <c r="B140" s="53" t="s">
        <v>410</v>
      </c>
      <c r="C140" s="50" t="s">
        <v>25</v>
      </c>
      <c r="D140" s="64" t="s">
        <v>1170</v>
      </c>
      <c r="E140" s="5" t="s">
        <v>784</v>
      </c>
      <c r="F140" s="5" t="s">
        <v>115</v>
      </c>
      <c r="G140" s="5" t="s">
        <v>116</v>
      </c>
      <c r="H140" s="5" t="s">
        <v>663</v>
      </c>
      <c r="I140" s="4" t="s">
        <v>118</v>
      </c>
      <c r="J140" s="4">
        <v>2</v>
      </c>
      <c r="K140" s="7">
        <v>45352</v>
      </c>
      <c r="L140" s="7">
        <v>45657</v>
      </c>
      <c r="M140" s="212">
        <f t="shared" si="18"/>
        <v>43.571428571428569</v>
      </c>
      <c r="N140" s="218">
        <v>2</v>
      </c>
      <c r="O140" s="219" t="s">
        <v>1076</v>
      </c>
      <c r="P140" s="71">
        <v>2</v>
      </c>
      <c r="Q140" s="73">
        <f t="shared" si="15"/>
        <v>1</v>
      </c>
      <c r="R140" s="73">
        <f t="shared" si="16"/>
        <v>1</v>
      </c>
      <c r="S140" s="73">
        <f t="shared" si="17"/>
        <v>1</v>
      </c>
      <c r="T140">
        <f t="shared" si="19"/>
        <v>0</v>
      </c>
    </row>
    <row r="141" spans="1:20" ht="149.25" customHeight="1">
      <c r="A141" s="46">
        <v>230</v>
      </c>
      <c r="B141" s="53" t="s">
        <v>411</v>
      </c>
      <c r="C141" s="50" t="s">
        <v>25</v>
      </c>
      <c r="D141" s="64" t="s">
        <v>1170</v>
      </c>
      <c r="E141" s="5" t="s">
        <v>784</v>
      </c>
      <c r="F141" s="5" t="s">
        <v>115</v>
      </c>
      <c r="G141" s="5" t="s">
        <v>116</v>
      </c>
      <c r="H141" s="6" t="s">
        <v>119</v>
      </c>
      <c r="I141" s="24" t="s">
        <v>120</v>
      </c>
      <c r="J141" s="24">
        <v>6</v>
      </c>
      <c r="K141" s="23">
        <v>45323</v>
      </c>
      <c r="L141" s="23">
        <v>45641</v>
      </c>
      <c r="M141" s="212">
        <f t="shared" si="18"/>
        <v>45.428571428571431</v>
      </c>
      <c r="N141" s="218">
        <v>6</v>
      </c>
      <c r="O141" s="219" t="s">
        <v>1072</v>
      </c>
      <c r="P141" s="71">
        <v>6</v>
      </c>
      <c r="Q141" s="73">
        <f t="shared" si="15"/>
        <v>1</v>
      </c>
      <c r="R141" s="73">
        <f t="shared" si="16"/>
        <v>1</v>
      </c>
      <c r="S141" s="73">
        <f t="shared" si="17"/>
        <v>1</v>
      </c>
      <c r="T141">
        <f t="shared" si="19"/>
        <v>0</v>
      </c>
    </row>
    <row r="142" spans="1:20" ht="214.5">
      <c r="A142" s="46">
        <v>231</v>
      </c>
      <c r="B142" s="53" t="s">
        <v>412</v>
      </c>
      <c r="C142" s="50" t="s">
        <v>25</v>
      </c>
      <c r="D142" s="64" t="s">
        <v>1170</v>
      </c>
      <c r="E142" s="5" t="s">
        <v>784</v>
      </c>
      <c r="F142" s="5" t="s">
        <v>115</v>
      </c>
      <c r="G142" s="5" t="s">
        <v>116</v>
      </c>
      <c r="H142" s="6" t="s">
        <v>121</v>
      </c>
      <c r="I142" s="24" t="s">
        <v>122</v>
      </c>
      <c r="J142" s="24">
        <v>6</v>
      </c>
      <c r="K142" s="23">
        <v>45352</v>
      </c>
      <c r="L142" s="23">
        <v>45657</v>
      </c>
      <c r="M142" s="212">
        <f t="shared" si="18"/>
        <v>43.571428571428569</v>
      </c>
      <c r="N142" s="218">
        <v>6</v>
      </c>
      <c r="O142" s="219" t="s">
        <v>1070</v>
      </c>
      <c r="P142" s="71">
        <v>6</v>
      </c>
      <c r="Q142" s="73">
        <f t="shared" si="15"/>
        <v>1</v>
      </c>
      <c r="R142" s="73">
        <f t="shared" si="16"/>
        <v>1</v>
      </c>
      <c r="S142" s="73">
        <f t="shared" si="17"/>
        <v>1</v>
      </c>
      <c r="T142">
        <f t="shared" si="19"/>
        <v>0</v>
      </c>
    </row>
    <row r="143" spans="1:20" ht="214.5">
      <c r="A143" s="46">
        <v>232</v>
      </c>
      <c r="B143" s="53" t="s">
        <v>413</v>
      </c>
      <c r="C143" s="50" t="s">
        <v>25</v>
      </c>
      <c r="D143" s="64" t="s">
        <v>1170</v>
      </c>
      <c r="E143" s="5" t="s">
        <v>784</v>
      </c>
      <c r="F143" s="5" t="s">
        <v>115</v>
      </c>
      <c r="G143" s="5" t="s">
        <v>116</v>
      </c>
      <c r="H143" s="6" t="s">
        <v>123</v>
      </c>
      <c r="I143" s="24" t="s">
        <v>78</v>
      </c>
      <c r="J143" s="24">
        <v>1</v>
      </c>
      <c r="K143" s="23">
        <v>45352</v>
      </c>
      <c r="L143" s="23">
        <v>45641</v>
      </c>
      <c r="M143" s="212">
        <f t="shared" si="18"/>
        <v>41.285714285714285</v>
      </c>
      <c r="N143" s="218">
        <v>1</v>
      </c>
      <c r="O143" s="219" t="s">
        <v>1072</v>
      </c>
      <c r="P143" s="71">
        <v>1</v>
      </c>
      <c r="Q143" s="73">
        <f t="shared" si="15"/>
        <v>1</v>
      </c>
      <c r="R143" s="73">
        <f t="shared" si="16"/>
        <v>1</v>
      </c>
      <c r="S143" s="73">
        <f t="shared" si="17"/>
        <v>1</v>
      </c>
      <c r="T143">
        <f t="shared" si="19"/>
        <v>0</v>
      </c>
    </row>
    <row r="144" spans="1:20" ht="192.75" customHeight="1">
      <c r="A144" s="46">
        <v>233</v>
      </c>
      <c r="B144" s="53" t="s">
        <v>414</v>
      </c>
      <c r="C144" s="50" t="s">
        <v>25</v>
      </c>
      <c r="D144" s="64" t="s">
        <v>1170</v>
      </c>
      <c r="E144" s="5" t="s">
        <v>784</v>
      </c>
      <c r="F144" s="5" t="s">
        <v>115</v>
      </c>
      <c r="G144" s="5" t="s">
        <v>116</v>
      </c>
      <c r="H144" s="6" t="s">
        <v>124</v>
      </c>
      <c r="I144" s="24" t="s">
        <v>62</v>
      </c>
      <c r="J144" s="24">
        <v>3</v>
      </c>
      <c r="K144" s="23">
        <v>45352</v>
      </c>
      <c r="L144" s="23">
        <v>45641</v>
      </c>
      <c r="M144" s="212">
        <f t="shared" si="18"/>
        <v>41.285714285714285</v>
      </c>
      <c r="N144" s="218">
        <v>3</v>
      </c>
      <c r="O144" s="219" t="s">
        <v>1073</v>
      </c>
      <c r="P144" s="71">
        <v>3</v>
      </c>
      <c r="Q144" s="73">
        <f t="shared" si="15"/>
        <v>1</v>
      </c>
      <c r="R144" s="73">
        <f t="shared" si="16"/>
        <v>1</v>
      </c>
      <c r="S144" s="73">
        <f t="shared" si="17"/>
        <v>1</v>
      </c>
      <c r="T144">
        <f t="shared" si="19"/>
        <v>0</v>
      </c>
    </row>
    <row r="145" spans="1:20" ht="167.25" customHeight="1">
      <c r="A145" s="46">
        <v>234</v>
      </c>
      <c r="B145" s="53" t="s">
        <v>415</v>
      </c>
      <c r="C145" s="50" t="s">
        <v>25</v>
      </c>
      <c r="D145" s="64" t="s">
        <v>1170</v>
      </c>
      <c r="E145" s="5" t="s">
        <v>784</v>
      </c>
      <c r="F145" s="5" t="s">
        <v>115</v>
      </c>
      <c r="G145" s="5" t="s">
        <v>116</v>
      </c>
      <c r="H145" s="6" t="s">
        <v>125</v>
      </c>
      <c r="I145" s="24" t="s">
        <v>126</v>
      </c>
      <c r="J145" s="24">
        <v>1</v>
      </c>
      <c r="K145" s="23">
        <v>45442</v>
      </c>
      <c r="L145" s="23">
        <v>45595</v>
      </c>
      <c r="M145" s="212">
        <f t="shared" si="18"/>
        <v>21.857142857142858</v>
      </c>
      <c r="N145" s="218">
        <v>1</v>
      </c>
      <c r="O145" s="219" t="s">
        <v>944</v>
      </c>
      <c r="P145" s="71">
        <v>1</v>
      </c>
      <c r="Q145" s="73">
        <f t="shared" si="15"/>
        <v>1</v>
      </c>
      <c r="R145" s="73">
        <f t="shared" si="16"/>
        <v>1</v>
      </c>
      <c r="S145" s="73">
        <f t="shared" si="17"/>
        <v>1</v>
      </c>
      <c r="T145">
        <f t="shared" si="19"/>
        <v>0</v>
      </c>
    </row>
    <row r="146" spans="1:20" ht="214.5">
      <c r="A146" s="46">
        <v>235</v>
      </c>
      <c r="B146" s="53" t="s">
        <v>416</v>
      </c>
      <c r="C146" s="50" t="s">
        <v>25</v>
      </c>
      <c r="D146" s="64" t="s">
        <v>1170</v>
      </c>
      <c r="E146" s="5" t="s">
        <v>784</v>
      </c>
      <c r="F146" s="5" t="s">
        <v>115</v>
      </c>
      <c r="G146" s="5" t="s">
        <v>116</v>
      </c>
      <c r="H146" s="6" t="s">
        <v>1009</v>
      </c>
      <c r="I146" s="24" t="s">
        <v>128</v>
      </c>
      <c r="J146" s="24">
        <v>2</v>
      </c>
      <c r="K146" s="23">
        <v>45352</v>
      </c>
      <c r="L146" s="23">
        <v>45641</v>
      </c>
      <c r="M146" s="212">
        <f t="shared" si="18"/>
        <v>41.285714285714285</v>
      </c>
      <c r="N146" s="218">
        <v>2</v>
      </c>
      <c r="O146" s="214" t="s">
        <v>1060</v>
      </c>
      <c r="P146" s="71">
        <v>2</v>
      </c>
      <c r="Q146" s="73">
        <f t="shared" ref="Q146:Q200" si="20">P146/J146</f>
        <v>1</v>
      </c>
      <c r="R146" s="73">
        <f t="shared" ref="R146:R200" si="21">N146/J146</f>
        <v>1</v>
      </c>
      <c r="S146" s="73">
        <f t="shared" ref="S146:S200" si="22">N146/P146</f>
        <v>1</v>
      </c>
      <c r="T146">
        <f t="shared" si="19"/>
        <v>0</v>
      </c>
    </row>
    <row r="147" spans="1:20" ht="228.75">
      <c r="A147" s="46">
        <v>236</v>
      </c>
      <c r="B147" s="53" t="s">
        <v>417</v>
      </c>
      <c r="C147" s="50" t="s">
        <v>25</v>
      </c>
      <c r="D147" s="64" t="s">
        <v>1171</v>
      </c>
      <c r="E147" s="5" t="s">
        <v>785</v>
      </c>
      <c r="F147" s="5" t="s">
        <v>94</v>
      </c>
      <c r="G147" s="5" t="s">
        <v>112</v>
      </c>
      <c r="H147" s="6" t="s">
        <v>113</v>
      </c>
      <c r="I147" s="4" t="s">
        <v>114</v>
      </c>
      <c r="J147" s="215">
        <v>1</v>
      </c>
      <c r="K147" s="7">
        <v>45352</v>
      </c>
      <c r="L147" s="7">
        <v>45381</v>
      </c>
      <c r="M147" s="212">
        <f t="shared" si="18"/>
        <v>4.1428571428571432</v>
      </c>
      <c r="N147" s="218">
        <v>1</v>
      </c>
      <c r="O147" s="219" t="s">
        <v>831</v>
      </c>
      <c r="P147" s="71">
        <v>1</v>
      </c>
      <c r="Q147" s="73">
        <f t="shared" si="20"/>
        <v>1</v>
      </c>
      <c r="R147" s="73">
        <f t="shared" si="21"/>
        <v>1</v>
      </c>
      <c r="S147" s="73">
        <f t="shared" si="22"/>
        <v>1</v>
      </c>
      <c r="T147">
        <f t="shared" si="19"/>
        <v>0</v>
      </c>
    </row>
    <row r="148" spans="1:20" ht="287.25" customHeight="1">
      <c r="A148" s="46">
        <v>237</v>
      </c>
      <c r="B148" s="53" t="s">
        <v>418</v>
      </c>
      <c r="C148" s="50" t="s">
        <v>25</v>
      </c>
      <c r="D148" s="64" t="s">
        <v>1171</v>
      </c>
      <c r="E148" s="5" t="s">
        <v>785</v>
      </c>
      <c r="F148" s="5" t="s">
        <v>94</v>
      </c>
      <c r="G148" s="5" t="s">
        <v>112</v>
      </c>
      <c r="H148" s="6" t="s">
        <v>1024</v>
      </c>
      <c r="I148" s="24" t="s">
        <v>126</v>
      </c>
      <c r="J148" s="215">
        <v>1</v>
      </c>
      <c r="K148" s="23">
        <v>45442</v>
      </c>
      <c r="L148" s="23">
        <v>45595</v>
      </c>
      <c r="M148" s="212">
        <f t="shared" si="18"/>
        <v>21.857142857142858</v>
      </c>
      <c r="N148" s="218">
        <v>1</v>
      </c>
      <c r="O148" s="219" t="s">
        <v>1102</v>
      </c>
      <c r="P148" s="71">
        <v>1</v>
      </c>
      <c r="Q148" s="73">
        <f t="shared" si="20"/>
        <v>1</v>
      </c>
      <c r="R148" s="73">
        <f t="shared" si="21"/>
        <v>1</v>
      </c>
      <c r="S148" s="73">
        <f t="shared" si="22"/>
        <v>1</v>
      </c>
      <c r="T148">
        <f t="shared" si="19"/>
        <v>0</v>
      </c>
    </row>
    <row r="149" spans="1:20" ht="156.75" customHeight="1">
      <c r="A149" s="46">
        <v>238</v>
      </c>
      <c r="B149" s="53" t="s">
        <v>419</v>
      </c>
      <c r="C149" s="50" t="s">
        <v>25</v>
      </c>
      <c r="D149" s="64" t="s">
        <v>1171</v>
      </c>
      <c r="E149" s="5" t="s">
        <v>785</v>
      </c>
      <c r="F149" s="5" t="s">
        <v>94</v>
      </c>
      <c r="G149" s="5" t="s">
        <v>112</v>
      </c>
      <c r="H149" s="6" t="s">
        <v>99</v>
      </c>
      <c r="I149" s="4" t="s">
        <v>114</v>
      </c>
      <c r="J149" s="215">
        <v>1</v>
      </c>
      <c r="K149" s="7">
        <v>45352</v>
      </c>
      <c r="L149" s="7">
        <v>45381</v>
      </c>
      <c r="M149" s="212">
        <f t="shared" si="18"/>
        <v>4.1428571428571432</v>
      </c>
      <c r="N149" s="218">
        <v>1</v>
      </c>
      <c r="O149" s="219" t="s">
        <v>838</v>
      </c>
      <c r="P149" s="71">
        <v>1</v>
      </c>
      <c r="Q149" s="73">
        <f t="shared" si="20"/>
        <v>1</v>
      </c>
      <c r="R149" s="73">
        <f t="shared" si="21"/>
        <v>1</v>
      </c>
      <c r="S149" s="73">
        <f t="shared" si="22"/>
        <v>1</v>
      </c>
      <c r="T149">
        <f t="shared" si="19"/>
        <v>0</v>
      </c>
    </row>
    <row r="150" spans="1:20" ht="181.5" customHeight="1">
      <c r="A150" s="46">
        <v>239</v>
      </c>
      <c r="B150" s="53" t="s">
        <v>420</v>
      </c>
      <c r="C150" s="50" t="s">
        <v>25</v>
      </c>
      <c r="D150" s="64" t="s">
        <v>1171</v>
      </c>
      <c r="E150" s="5" t="s">
        <v>785</v>
      </c>
      <c r="F150" s="5" t="s">
        <v>94</v>
      </c>
      <c r="G150" s="5" t="s">
        <v>112</v>
      </c>
      <c r="H150" s="6" t="s">
        <v>100</v>
      </c>
      <c r="I150" s="4" t="s">
        <v>114</v>
      </c>
      <c r="J150" s="215">
        <v>1</v>
      </c>
      <c r="K150" s="7">
        <v>45383</v>
      </c>
      <c r="L150" s="7">
        <v>45412</v>
      </c>
      <c r="M150" s="212">
        <f t="shared" si="18"/>
        <v>4.1428571428571432</v>
      </c>
      <c r="N150" s="218">
        <v>1</v>
      </c>
      <c r="O150" s="219" t="s">
        <v>947</v>
      </c>
      <c r="P150" s="71">
        <v>1</v>
      </c>
      <c r="Q150" s="73">
        <f t="shared" si="20"/>
        <v>1</v>
      </c>
      <c r="R150" s="73">
        <f t="shared" si="21"/>
        <v>1</v>
      </c>
      <c r="S150" s="73">
        <f t="shared" si="22"/>
        <v>1</v>
      </c>
      <c r="T150">
        <f t="shared" si="19"/>
        <v>0</v>
      </c>
    </row>
    <row r="151" spans="1:20" ht="161.25" customHeight="1">
      <c r="A151" s="46">
        <v>240</v>
      </c>
      <c r="B151" s="53" t="s">
        <v>421</v>
      </c>
      <c r="C151" s="50" t="s">
        <v>25</v>
      </c>
      <c r="D151" s="64" t="s">
        <v>1171</v>
      </c>
      <c r="E151" s="5" t="s">
        <v>785</v>
      </c>
      <c r="F151" s="5" t="s">
        <v>94</v>
      </c>
      <c r="G151" s="5" t="s">
        <v>112</v>
      </c>
      <c r="H151" s="6" t="s">
        <v>1110</v>
      </c>
      <c r="I151" s="4" t="s">
        <v>102</v>
      </c>
      <c r="J151" s="215">
        <v>1</v>
      </c>
      <c r="K151" s="7">
        <v>45413</v>
      </c>
      <c r="L151" s="7">
        <v>45716</v>
      </c>
      <c r="M151" s="212">
        <f t="shared" si="18"/>
        <v>43.285714285714285</v>
      </c>
      <c r="N151" s="218"/>
      <c r="O151" s="214"/>
      <c r="P151" s="71"/>
      <c r="Q151" s="73">
        <f t="shared" si="20"/>
        <v>0</v>
      </c>
      <c r="R151" s="73">
        <f t="shared" si="21"/>
        <v>0</v>
      </c>
      <c r="S151" s="73" t="e">
        <f t="shared" si="22"/>
        <v>#DIV/0!</v>
      </c>
      <c r="T151">
        <f t="shared" si="19"/>
        <v>0</v>
      </c>
    </row>
    <row r="152" spans="1:20" ht="174.75" customHeight="1">
      <c r="A152" s="46">
        <v>243</v>
      </c>
      <c r="B152" s="53" t="s">
        <v>422</v>
      </c>
      <c r="C152" s="50" t="s">
        <v>25</v>
      </c>
      <c r="D152" s="64" t="s">
        <v>1171</v>
      </c>
      <c r="E152" s="5" t="s">
        <v>785</v>
      </c>
      <c r="F152" s="5" t="s">
        <v>94</v>
      </c>
      <c r="G152" s="5" t="s">
        <v>112</v>
      </c>
      <c r="H152" s="6" t="s">
        <v>107</v>
      </c>
      <c r="I152" s="24" t="s">
        <v>68</v>
      </c>
      <c r="J152" s="215">
        <v>1</v>
      </c>
      <c r="K152" s="7">
        <v>45597</v>
      </c>
      <c r="L152" s="7">
        <v>45626</v>
      </c>
      <c r="M152" s="212">
        <v>1</v>
      </c>
      <c r="N152" s="218">
        <v>1</v>
      </c>
      <c r="O152" s="219" t="s">
        <v>1085</v>
      </c>
      <c r="P152" s="71">
        <v>1</v>
      </c>
      <c r="Q152" s="73">
        <f t="shared" si="20"/>
        <v>1</v>
      </c>
      <c r="R152" s="73">
        <f t="shared" si="21"/>
        <v>1</v>
      </c>
      <c r="S152" s="73">
        <f t="shared" si="22"/>
        <v>1</v>
      </c>
      <c r="T152">
        <f t="shared" si="19"/>
        <v>0</v>
      </c>
    </row>
    <row r="153" spans="1:20" ht="228.75">
      <c r="A153" s="46">
        <v>248</v>
      </c>
      <c r="B153" s="53" t="s">
        <v>423</v>
      </c>
      <c r="C153" s="50" t="s">
        <v>25</v>
      </c>
      <c r="D153" s="64" t="s">
        <v>1172</v>
      </c>
      <c r="E153" s="5" t="s">
        <v>787</v>
      </c>
      <c r="F153" s="5" t="s">
        <v>135</v>
      </c>
      <c r="G153" s="5" t="s">
        <v>136</v>
      </c>
      <c r="H153" s="5" t="s">
        <v>664</v>
      </c>
      <c r="I153" s="4" t="s">
        <v>68</v>
      </c>
      <c r="J153" s="4">
        <v>1</v>
      </c>
      <c r="K153" s="7">
        <v>45352</v>
      </c>
      <c r="L153" s="7">
        <v>45442</v>
      </c>
      <c r="M153" s="212">
        <f t="shared" si="18"/>
        <v>12.857142857142858</v>
      </c>
      <c r="N153" s="218">
        <v>1</v>
      </c>
      <c r="O153" s="219" t="s">
        <v>968</v>
      </c>
      <c r="P153" s="71">
        <v>1</v>
      </c>
      <c r="Q153" s="73">
        <f t="shared" si="20"/>
        <v>1</v>
      </c>
      <c r="R153" s="73">
        <f t="shared" si="21"/>
        <v>1</v>
      </c>
      <c r="S153" s="73">
        <f t="shared" si="22"/>
        <v>1</v>
      </c>
      <c r="T153">
        <f t="shared" si="19"/>
        <v>0</v>
      </c>
    </row>
    <row r="154" spans="1:20" ht="186" customHeight="1">
      <c r="A154" s="46">
        <v>249</v>
      </c>
      <c r="B154" s="53" t="s">
        <v>424</v>
      </c>
      <c r="C154" s="50" t="s">
        <v>25</v>
      </c>
      <c r="D154" s="64" t="s">
        <v>1172</v>
      </c>
      <c r="E154" s="5" t="s">
        <v>787</v>
      </c>
      <c r="F154" s="5" t="s">
        <v>135</v>
      </c>
      <c r="G154" s="5" t="s">
        <v>268</v>
      </c>
      <c r="H154" s="5" t="s">
        <v>665</v>
      </c>
      <c r="I154" s="4" t="s">
        <v>137</v>
      </c>
      <c r="J154" s="4">
        <v>1</v>
      </c>
      <c r="K154" s="7">
        <v>45352</v>
      </c>
      <c r="L154" s="7">
        <v>45381</v>
      </c>
      <c r="M154" s="212">
        <f t="shared" si="18"/>
        <v>4.1428571428571432</v>
      </c>
      <c r="N154" s="218">
        <v>1</v>
      </c>
      <c r="O154" s="219" t="s">
        <v>837</v>
      </c>
      <c r="P154" s="71">
        <v>1</v>
      </c>
      <c r="Q154" s="73">
        <f t="shared" si="20"/>
        <v>1</v>
      </c>
      <c r="R154" s="73">
        <f t="shared" si="21"/>
        <v>1</v>
      </c>
      <c r="S154" s="73">
        <f t="shared" si="22"/>
        <v>1</v>
      </c>
      <c r="T154">
        <f t="shared" si="19"/>
        <v>0</v>
      </c>
    </row>
    <row r="155" spans="1:20" ht="228.75">
      <c r="A155" s="46">
        <v>250</v>
      </c>
      <c r="B155" s="53" t="s">
        <v>425</v>
      </c>
      <c r="C155" s="50" t="s">
        <v>25</v>
      </c>
      <c r="D155" s="64" t="s">
        <v>1172</v>
      </c>
      <c r="E155" s="5" t="s">
        <v>787</v>
      </c>
      <c r="F155" s="5" t="s">
        <v>135</v>
      </c>
      <c r="G155" s="5" t="s">
        <v>269</v>
      </c>
      <c r="H155" s="13" t="s">
        <v>666</v>
      </c>
      <c r="I155" s="4" t="s">
        <v>78</v>
      </c>
      <c r="J155" s="4">
        <v>1</v>
      </c>
      <c r="K155" s="7">
        <v>45323</v>
      </c>
      <c r="L155" s="7">
        <v>45337</v>
      </c>
      <c r="M155" s="212">
        <f t="shared" si="18"/>
        <v>2</v>
      </c>
      <c r="N155" s="218">
        <v>1</v>
      </c>
      <c r="O155" s="219" t="s">
        <v>951</v>
      </c>
      <c r="P155" s="71">
        <v>1</v>
      </c>
      <c r="Q155" s="73">
        <f t="shared" si="20"/>
        <v>1</v>
      </c>
      <c r="R155" s="73">
        <f t="shared" si="21"/>
        <v>1</v>
      </c>
      <c r="S155" s="73">
        <f t="shared" si="22"/>
        <v>1</v>
      </c>
      <c r="T155">
        <f t="shared" si="19"/>
        <v>0</v>
      </c>
    </row>
    <row r="156" spans="1:20" ht="143.25" customHeight="1">
      <c r="A156" s="46">
        <v>251</v>
      </c>
      <c r="B156" s="53" t="s">
        <v>426</v>
      </c>
      <c r="C156" s="50" t="s">
        <v>25</v>
      </c>
      <c r="D156" s="64" t="s">
        <v>1172</v>
      </c>
      <c r="E156" s="5" t="s">
        <v>787</v>
      </c>
      <c r="F156" s="5" t="s">
        <v>135</v>
      </c>
      <c r="G156" s="5" t="s">
        <v>269</v>
      </c>
      <c r="H156" s="13" t="s">
        <v>1000</v>
      </c>
      <c r="I156" s="4" t="s">
        <v>68</v>
      </c>
      <c r="J156" s="4">
        <v>1</v>
      </c>
      <c r="K156" s="7">
        <v>45352</v>
      </c>
      <c r="L156" s="7">
        <v>45503</v>
      </c>
      <c r="M156" s="212">
        <f t="shared" si="18"/>
        <v>21.571428571428573</v>
      </c>
      <c r="N156" s="218">
        <v>1</v>
      </c>
      <c r="O156" s="214" t="s">
        <v>1061</v>
      </c>
      <c r="P156" s="71">
        <v>1</v>
      </c>
      <c r="Q156" s="73">
        <f t="shared" si="20"/>
        <v>1</v>
      </c>
      <c r="R156" s="73">
        <f t="shared" si="21"/>
        <v>1</v>
      </c>
      <c r="S156" s="73">
        <f t="shared" si="22"/>
        <v>1</v>
      </c>
      <c r="T156">
        <f t="shared" si="19"/>
        <v>0</v>
      </c>
    </row>
    <row r="157" spans="1:20" ht="228.75">
      <c r="A157" s="46">
        <v>252</v>
      </c>
      <c r="B157" s="53" t="s">
        <v>427</v>
      </c>
      <c r="C157" s="50" t="s">
        <v>25</v>
      </c>
      <c r="D157" s="64" t="s">
        <v>1172</v>
      </c>
      <c r="E157" s="5" t="s">
        <v>787</v>
      </c>
      <c r="F157" s="5" t="s">
        <v>135</v>
      </c>
      <c r="G157" s="5" t="s">
        <v>271</v>
      </c>
      <c r="H157" s="13" t="s">
        <v>668</v>
      </c>
      <c r="I157" s="4" t="s">
        <v>1104</v>
      </c>
      <c r="J157" s="4">
        <v>1</v>
      </c>
      <c r="K157" s="7">
        <v>45627</v>
      </c>
      <c r="L157" s="7">
        <v>45646</v>
      </c>
      <c r="M157" s="212">
        <f t="shared" si="18"/>
        <v>2.7142857142857144</v>
      </c>
      <c r="N157" s="218">
        <v>1</v>
      </c>
      <c r="O157" s="219" t="s">
        <v>1105</v>
      </c>
      <c r="P157" s="71">
        <v>1</v>
      </c>
      <c r="Q157" s="73">
        <f t="shared" si="20"/>
        <v>1</v>
      </c>
      <c r="R157" s="73">
        <f t="shared" si="21"/>
        <v>1</v>
      </c>
      <c r="S157" s="73">
        <f t="shared" si="22"/>
        <v>1</v>
      </c>
      <c r="T157">
        <f t="shared" si="19"/>
        <v>0</v>
      </c>
    </row>
    <row r="158" spans="1:20" ht="228.75">
      <c r="A158" s="46">
        <v>253</v>
      </c>
      <c r="B158" s="53" t="s">
        <v>428</v>
      </c>
      <c r="C158" s="50" t="s">
        <v>25</v>
      </c>
      <c r="D158" s="64" t="s">
        <v>1172</v>
      </c>
      <c r="E158" s="5" t="s">
        <v>787</v>
      </c>
      <c r="F158" s="5" t="s">
        <v>135</v>
      </c>
      <c r="G158" s="5" t="s">
        <v>272</v>
      </c>
      <c r="H158" s="5" t="s">
        <v>669</v>
      </c>
      <c r="I158" s="4" t="s">
        <v>139</v>
      </c>
      <c r="J158" s="4">
        <v>1</v>
      </c>
      <c r="K158" s="7">
        <v>45646</v>
      </c>
      <c r="L158" s="7">
        <v>45716</v>
      </c>
      <c r="M158" s="212">
        <f t="shared" si="18"/>
        <v>10</v>
      </c>
      <c r="N158" s="218"/>
      <c r="O158" s="219"/>
      <c r="P158" s="71"/>
      <c r="Q158" s="73">
        <f t="shared" si="20"/>
        <v>0</v>
      </c>
      <c r="R158" s="73">
        <f t="shared" si="21"/>
        <v>0</v>
      </c>
      <c r="S158" s="73" t="e">
        <f t="shared" si="22"/>
        <v>#DIV/0!</v>
      </c>
      <c r="T158">
        <f t="shared" si="19"/>
        <v>0</v>
      </c>
    </row>
    <row r="159" spans="1:20" ht="228.75">
      <c r="A159" s="46">
        <v>254</v>
      </c>
      <c r="B159" s="53" t="s">
        <v>429</v>
      </c>
      <c r="C159" s="50" t="s">
        <v>25</v>
      </c>
      <c r="D159" s="64" t="s">
        <v>1173</v>
      </c>
      <c r="E159" s="5" t="s">
        <v>788</v>
      </c>
      <c r="F159" s="5" t="s">
        <v>140</v>
      </c>
      <c r="G159" s="5" t="s">
        <v>141</v>
      </c>
      <c r="H159" s="6" t="s">
        <v>142</v>
      </c>
      <c r="I159" s="4" t="s">
        <v>78</v>
      </c>
      <c r="J159" s="215">
        <v>1</v>
      </c>
      <c r="K159" s="7">
        <v>45352</v>
      </c>
      <c r="L159" s="7">
        <v>45383</v>
      </c>
      <c r="M159" s="212">
        <f t="shared" si="18"/>
        <v>4.4285714285714288</v>
      </c>
      <c r="N159" s="218">
        <v>1</v>
      </c>
      <c r="O159" s="219" t="s">
        <v>833</v>
      </c>
      <c r="P159" s="71">
        <v>1</v>
      </c>
      <c r="Q159" s="73">
        <f t="shared" si="20"/>
        <v>1</v>
      </c>
      <c r="R159" s="73">
        <f t="shared" si="21"/>
        <v>1</v>
      </c>
      <c r="S159" s="73">
        <f t="shared" si="22"/>
        <v>1</v>
      </c>
      <c r="T159">
        <f t="shared" si="19"/>
        <v>0</v>
      </c>
    </row>
    <row r="160" spans="1:20" ht="228.75">
      <c r="A160" s="46">
        <v>255</v>
      </c>
      <c r="B160" s="53" t="s">
        <v>430</v>
      </c>
      <c r="C160" s="50" t="s">
        <v>25</v>
      </c>
      <c r="D160" s="64" t="s">
        <v>1173</v>
      </c>
      <c r="E160" s="5" t="s">
        <v>788</v>
      </c>
      <c r="F160" s="5" t="s">
        <v>140</v>
      </c>
      <c r="G160" s="5" t="s">
        <v>141</v>
      </c>
      <c r="H160" s="6" t="s">
        <v>143</v>
      </c>
      <c r="I160" s="4" t="s">
        <v>144</v>
      </c>
      <c r="J160" s="215">
        <v>1</v>
      </c>
      <c r="K160" s="7">
        <v>45383</v>
      </c>
      <c r="L160" s="7">
        <v>45503</v>
      </c>
      <c r="M160" s="212">
        <f t="shared" si="18"/>
        <v>17.142857142857142</v>
      </c>
      <c r="N160" s="218">
        <v>1</v>
      </c>
      <c r="O160" s="219" t="s">
        <v>1065</v>
      </c>
      <c r="P160" s="71">
        <v>1</v>
      </c>
      <c r="Q160" s="73">
        <f t="shared" si="20"/>
        <v>1</v>
      </c>
      <c r="R160" s="73">
        <f t="shared" si="21"/>
        <v>1</v>
      </c>
      <c r="S160" s="73">
        <f t="shared" si="22"/>
        <v>1</v>
      </c>
      <c r="T160">
        <f t="shared" si="19"/>
        <v>0</v>
      </c>
    </row>
    <row r="161" spans="1:20" ht="228.75">
      <c r="A161" s="46">
        <v>256</v>
      </c>
      <c r="B161" s="53" t="s">
        <v>431</v>
      </c>
      <c r="C161" s="50" t="s">
        <v>25</v>
      </c>
      <c r="D161" s="64" t="s">
        <v>1173</v>
      </c>
      <c r="E161" s="5" t="s">
        <v>788</v>
      </c>
      <c r="F161" s="5" t="s">
        <v>140</v>
      </c>
      <c r="G161" s="5" t="s">
        <v>141</v>
      </c>
      <c r="H161" s="6" t="s">
        <v>145</v>
      </c>
      <c r="I161" s="4" t="s">
        <v>114</v>
      </c>
      <c r="J161" s="215">
        <v>1</v>
      </c>
      <c r="K161" s="7">
        <v>45505</v>
      </c>
      <c r="L161" s="7">
        <v>45534</v>
      </c>
      <c r="M161" s="212">
        <f t="shared" si="18"/>
        <v>4.1428571428571432</v>
      </c>
      <c r="N161" s="218">
        <v>1</v>
      </c>
      <c r="O161" s="219" t="s">
        <v>982</v>
      </c>
      <c r="P161" s="71">
        <v>1</v>
      </c>
      <c r="Q161" s="73">
        <f t="shared" si="20"/>
        <v>1</v>
      </c>
      <c r="R161" s="73">
        <f t="shared" si="21"/>
        <v>1</v>
      </c>
      <c r="S161" s="73">
        <f t="shared" si="22"/>
        <v>1</v>
      </c>
      <c r="T161">
        <f t="shared" si="19"/>
        <v>0</v>
      </c>
    </row>
    <row r="162" spans="1:20" ht="228.75">
      <c r="A162" s="46">
        <v>257</v>
      </c>
      <c r="B162" s="53" t="s">
        <v>432</v>
      </c>
      <c r="C162" s="50" t="s">
        <v>25</v>
      </c>
      <c r="D162" s="64" t="s">
        <v>1173</v>
      </c>
      <c r="E162" s="5" t="s">
        <v>788</v>
      </c>
      <c r="F162" s="5" t="s">
        <v>140</v>
      </c>
      <c r="G162" s="5" t="s">
        <v>141</v>
      </c>
      <c r="H162" s="6" t="s">
        <v>1001</v>
      </c>
      <c r="I162" s="4" t="s">
        <v>114</v>
      </c>
      <c r="J162" s="215">
        <v>1</v>
      </c>
      <c r="K162" s="7">
        <v>45505</v>
      </c>
      <c r="L162" s="7">
        <v>45838</v>
      </c>
      <c r="M162" s="212">
        <f t="shared" ref="M162:M200" si="23">(+L162-K162)/7</f>
        <v>47.571428571428569</v>
      </c>
      <c r="N162" s="218"/>
      <c r="O162" s="219"/>
      <c r="P162" s="71"/>
      <c r="Q162" s="73">
        <f t="shared" si="20"/>
        <v>0</v>
      </c>
      <c r="R162" s="73">
        <f t="shared" si="21"/>
        <v>0</v>
      </c>
      <c r="S162" s="73" t="e">
        <f t="shared" si="22"/>
        <v>#DIV/0!</v>
      </c>
      <c r="T162">
        <f t="shared" si="19"/>
        <v>0</v>
      </c>
    </row>
    <row r="163" spans="1:20" ht="257.25">
      <c r="A163" s="46">
        <v>258</v>
      </c>
      <c r="B163" s="53" t="s">
        <v>433</v>
      </c>
      <c r="C163" s="50" t="s">
        <v>25</v>
      </c>
      <c r="D163" s="64" t="s">
        <v>1174</v>
      </c>
      <c r="E163" s="5" t="s">
        <v>789</v>
      </c>
      <c r="F163" s="5" t="s">
        <v>147</v>
      </c>
      <c r="G163" s="5" t="s">
        <v>148</v>
      </c>
      <c r="H163" s="5" t="s">
        <v>149</v>
      </c>
      <c r="I163" s="4" t="s">
        <v>150</v>
      </c>
      <c r="J163" s="4">
        <v>1</v>
      </c>
      <c r="K163" s="7">
        <v>45352</v>
      </c>
      <c r="L163" s="7">
        <v>45657</v>
      </c>
      <c r="M163" s="212">
        <f t="shared" si="23"/>
        <v>43.571428571428569</v>
      </c>
      <c r="N163" s="218">
        <v>1</v>
      </c>
      <c r="O163" s="219" t="s">
        <v>1066</v>
      </c>
      <c r="P163" s="71">
        <v>1</v>
      </c>
      <c r="Q163" s="73">
        <f t="shared" si="20"/>
        <v>1</v>
      </c>
      <c r="R163" s="73">
        <f t="shared" si="21"/>
        <v>1</v>
      </c>
      <c r="S163" s="73">
        <f t="shared" si="22"/>
        <v>1</v>
      </c>
      <c r="T163">
        <f t="shared" ref="T163:T217" si="24">P163-N163</f>
        <v>0</v>
      </c>
    </row>
    <row r="164" spans="1:20" ht="257.25">
      <c r="A164" s="46">
        <v>259</v>
      </c>
      <c r="B164" s="53" t="s">
        <v>434</v>
      </c>
      <c r="C164" s="50" t="s">
        <v>25</v>
      </c>
      <c r="D164" s="64" t="s">
        <v>1174</v>
      </c>
      <c r="E164" s="5" t="s">
        <v>789</v>
      </c>
      <c r="F164" s="5" t="s">
        <v>147</v>
      </c>
      <c r="G164" s="5" t="s">
        <v>148</v>
      </c>
      <c r="H164" s="5" t="s">
        <v>151</v>
      </c>
      <c r="I164" s="4" t="s">
        <v>152</v>
      </c>
      <c r="J164" s="4">
        <v>2</v>
      </c>
      <c r="K164" s="7">
        <v>45352</v>
      </c>
      <c r="L164" s="7">
        <v>45657</v>
      </c>
      <c r="M164" s="212">
        <f t="shared" si="23"/>
        <v>43.571428571428569</v>
      </c>
      <c r="N164" s="218">
        <v>2</v>
      </c>
      <c r="O164" s="219" t="s">
        <v>1082</v>
      </c>
      <c r="P164" s="71">
        <v>2</v>
      </c>
      <c r="Q164" s="73">
        <f t="shared" si="20"/>
        <v>1</v>
      </c>
      <c r="R164" s="73">
        <f t="shared" si="21"/>
        <v>1</v>
      </c>
      <c r="S164" s="73">
        <f t="shared" si="22"/>
        <v>1</v>
      </c>
      <c r="T164">
        <f t="shared" si="24"/>
        <v>0</v>
      </c>
    </row>
    <row r="165" spans="1:20" ht="257.25">
      <c r="A165" s="46">
        <v>260</v>
      </c>
      <c r="B165" s="53" t="s">
        <v>435</v>
      </c>
      <c r="C165" s="50" t="s">
        <v>25</v>
      </c>
      <c r="D165" s="64" t="s">
        <v>1174</v>
      </c>
      <c r="E165" s="5" t="s">
        <v>789</v>
      </c>
      <c r="F165" s="5" t="s">
        <v>147</v>
      </c>
      <c r="G165" s="5" t="s">
        <v>148</v>
      </c>
      <c r="H165" s="5" t="s">
        <v>153</v>
      </c>
      <c r="I165" s="4" t="s">
        <v>68</v>
      </c>
      <c r="J165" s="4">
        <v>1</v>
      </c>
      <c r="K165" s="7">
        <v>45352</v>
      </c>
      <c r="L165" s="7">
        <v>45381</v>
      </c>
      <c r="M165" s="212">
        <f t="shared" si="23"/>
        <v>4.1428571428571432</v>
      </c>
      <c r="N165" s="218">
        <v>1</v>
      </c>
      <c r="O165" s="219" t="s">
        <v>832</v>
      </c>
      <c r="P165" s="71">
        <v>1</v>
      </c>
      <c r="Q165" s="73">
        <f t="shared" si="20"/>
        <v>1</v>
      </c>
      <c r="R165" s="73">
        <f t="shared" si="21"/>
        <v>1</v>
      </c>
      <c r="S165" s="73">
        <f t="shared" si="22"/>
        <v>1</v>
      </c>
      <c r="T165">
        <f t="shared" si="24"/>
        <v>0</v>
      </c>
    </row>
    <row r="166" spans="1:20" ht="257.25">
      <c r="A166" s="46">
        <v>261</v>
      </c>
      <c r="B166" s="53" t="s">
        <v>436</v>
      </c>
      <c r="C166" s="50" t="s">
        <v>25</v>
      </c>
      <c r="D166" s="64" t="s">
        <v>1174</v>
      </c>
      <c r="E166" s="5" t="s">
        <v>789</v>
      </c>
      <c r="F166" s="5" t="s">
        <v>147</v>
      </c>
      <c r="G166" s="5" t="s">
        <v>148</v>
      </c>
      <c r="H166" s="5" t="s">
        <v>67</v>
      </c>
      <c r="I166" s="4" t="s">
        <v>68</v>
      </c>
      <c r="J166" s="4">
        <v>1</v>
      </c>
      <c r="K166" s="7">
        <v>45352</v>
      </c>
      <c r="L166" s="7">
        <v>45381</v>
      </c>
      <c r="M166" s="212">
        <f t="shared" si="23"/>
        <v>4.1428571428571432</v>
      </c>
      <c r="N166" s="218">
        <v>1</v>
      </c>
      <c r="O166" s="219" t="s">
        <v>832</v>
      </c>
      <c r="P166" s="71">
        <v>1</v>
      </c>
      <c r="Q166" s="73">
        <f t="shared" si="20"/>
        <v>1</v>
      </c>
      <c r="R166" s="73">
        <f t="shared" si="21"/>
        <v>1</v>
      </c>
      <c r="S166" s="73">
        <f t="shared" si="22"/>
        <v>1</v>
      </c>
      <c r="T166">
        <f t="shared" si="24"/>
        <v>0</v>
      </c>
    </row>
    <row r="167" spans="1:20" ht="257.25">
      <c r="A167" s="46">
        <v>262</v>
      </c>
      <c r="B167" s="53" t="s">
        <v>437</v>
      </c>
      <c r="C167" s="50" t="s">
        <v>25</v>
      </c>
      <c r="D167" s="64" t="s">
        <v>1174</v>
      </c>
      <c r="E167" s="5" t="s">
        <v>789</v>
      </c>
      <c r="F167" s="5" t="s">
        <v>147</v>
      </c>
      <c r="G167" s="5" t="s">
        <v>148</v>
      </c>
      <c r="H167" s="5" t="s">
        <v>1002</v>
      </c>
      <c r="I167" s="4" t="s">
        <v>152</v>
      </c>
      <c r="J167" s="4">
        <v>2</v>
      </c>
      <c r="K167" s="7">
        <v>45352</v>
      </c>
      <c r="L167" s="7">
        <v>45657</v>
      </c>
      <c r="M167" s="212">
        <f t="shared" si="23"/>
        <v>43.571428571428569</v>
      </c>
      <c r="N167" s="218">
        <v>2</v>
      </c>
      <c r="O167" s="214" t="s">
        <v>1074</v>
      </c>
      <c r="P167" s="71">
        <v>2</v>
      </c>
      <c r="Q167" s="73">
        <f t="shared" si="20"/>
        <v>1</v>
      </c>
      <c r="R167" s="73">
        <f t="shared" si="21"/>
        <v>1</v>
      </c>
      <c r="S167" s="73">
        <f t="shared" si="22"/>
        <v>1</v>
      </c>
      <c r="T167">
        <f t="shared" si="24"/>
        <v>0</v>
      </c>
    </row>
    <row r="168" spans="1:20" ht="257.25">
      <c r="A168" s="46">
        <v>263</v>
      </c>
      <c r="B168" s="53" t="s">
        <v>438</v>
      </c>
      <c r="C168" s="50" t="s">
        <v>25</v>
      </c>
      <c r="D168" s="64" t="s">
        <v>1174</v>
      </c>
      <c r="E168" s="5" t="s">
        <v>789</v>
      </c>
      <c r="F168" s="5" t="s">
        <v>147</v>
      </c>
      <c r="G168" s="5" t="s">
        <v>148</v>
      </c>
      <c r="H168" s="5" t="s">
        <v>1003</v>
      </c>
      <c r="I168" s="4" t="s">
        <v>152</v>
      </c>
      <c r="J168" s="4">
        <v>2</v>
      </c>
      <c r="K168" s="7">
        <v>45352</v>
      </c>
      <c r="L168" s="7">
        <v>45657</v>
      </c>
      <c r="M168" s="212">
        <f t="shared" si="23"/>
        <v>43.571428571428569</v>
      </c>
      <c r="N168" s="218">
        <v>2</v>
      </c>
      <c r="O168" s="214" t="s">
        <v>1083</v>
      </c>
      <c r="P168" s="71">
        <v>2</v>
      </c>
      <c r="Q168" s="73">
        <f t="shared" si="20"/>
        <v>1</v>
      </c>
      <c r="R168" s="73">
        <f t="shared" si="21"/>
        <v>1</v>
      </c>
      <c r="S168" s="73">
        <f t="shared" si="22"/>
        <v>1</v>
      </c>
      <c r="T168">
        <f t="shared" si="24"/>
        <v>0</v>
      </c>
    </row>
    <row r="169" spans="1:20" ht="243">
      <c r="A169" s="46">
        <v>264</v>
      </c>
      <c r="B169" s="53" t="s">
        <v>439</v>
      </c>
      <c r="C169" s="50" t="s">
        <v>25</v>
      </c>
      <c r="D169" s="64" t="s">
        <v>1175</v>
      </c>
      <c r="E169" s="5" t="s">
        <v>790</v>
      </c>
      <c r="F169" s="5" t="s">
        <v>156</v>
      </c>
      <c r="G169" s="5" t="s">
        <v>157</v>
      </c>
      <c r="H169" s="13" t="s">
        <v>158</v>
      </c>
      <c r="I169" s="4" t="s">
        <v>68</v>
      </c>
      <c r="J169" s="4">
        <v>1</v>
      </c>
      <c r="K169" s="7">
        <v>45352</v>
      </c>
      <c r="L169" s="7">
        <v>45442</v>
      </c>
      <c r="M169" s="212">
        <f t="shared" si="23"/>
        <v>12.857142857142858</v>
      </c>
      <c r="N169" s="218">
        <v>1</v>
      </c>
      <c r="O169" s="219" t="s">
        <v>955</v>
      </c>
      <c r="P169" s="71">
        <v>1</v>
      </c>
      <c r="Q169" s="73">
        <f t="shared" si="20"/>
        <v>1</v>
      </c>
      <c r="R169" s="73">
        <f t="shared" si="21"/>
        <v>1</v>
      </c>
      <c r="S169" s="73">
        <f t="shared" si="22"/>
        <v>1</v>
      </c>
      <c r="T169">
        <f t="shared" si="24"/>
        <v>0</v>
      </c>
    </row>
    <row r="170" spans="1:20" ht="243">
      <c r="A170" s="46">
        <v>265</v>
      </c>
      <c r="B170" s="53" t="s">
        <v>440</v>
      </c>
      <c r="C170" s="50" t="s">
        <v>25</v>
      </c>
      <c r="D170" s="64" t="s">
        <v>1175</v>
      </c>
      <c r="E170" s="5" t="s">
        <v>790</v>
      </c>
      <c r="F170" s="5" t="s">
        <v>156</v>
      </c>
      <c r="G170" s="5" t="s">
        <v>157</v>
      </c>
      <c r="H170" s="13" t="s">
        <v>159</v>
      </c>
      <c r="I170" s="4" t="s">
        <v>68</v>
      </c>
      <c r="J170" s="4">
        <v>1</v>
      </c>
      <c r="K170" s="7">
        <v>45366</v>
      </c>
      <c r="L170" s="7">
        <v>45442</v>
      </c>
      <c r="M170" s="212">
        <f t="shared" si="23"/>
        <v>10.857142857142858</v>
      </c>
      <c r="N170" s="218">
        <v>1</v>
      </c>
      <c r="O170" s="219" t="s">
        <v>986</v>
      </c>
      <c r="P170" s="71">
        <v>1</v>
      </c>
      <c r="Q170" s="73">
        <f t="shared" si="20"/>
        <v>1</v>
      </c>
      <c r="R170" s="73">
        <f t="shared" si="21"/>
        <v>1</v>
      </c>
      <c r="S170" s="73">
        <f t="shared" si="22"/>
        <v>1</v>
      </c>
      <c r="T170">
        <f t="shared" si="24"/>
        <v>0</v>
      </c>
    </row>
    <row r="171" spans="1:20" ht="172.5" customHeight="1">
      <c r="A171" s="46">
        <v>266</v>
      </c>
      <c r="B171" s="53" t="s">
        <v>441</v>
      </c>
      <c r="C171" s="50" t="s">
        <v>25</v>
      </c>
      <c r="D171" s="64" t="s">
        <v>1176</v>
      </c>
      <c r="E171" s="5" t="s">
        <v>791</v>
      </c>
      <c r="F171" s="5" t="s">
        <v>160</v>
      </c>
      <c r="G171" s="5" t="s">
        <v>161</v>
      </c>
      <c r="H171" s="13" t="s">
        <v>162</v>
      </c>
      <c r="I171" s="13" t="s">
        <v>68</v>
      </c>
      <c r="J171" s="4">
        <v>1</v>
      </c>
      <c r="K171" s="7">
        <v>45292</v>
      </c>
      <c r="L171" s="7">
        <v>45352</v>
      </c>
      <c r="M171" s="212">
        <f t="shared" si="23"/>
        <v>8.5714285714285712</v>
      </c>
      <c r="N171" s="218">
        <v>1</v>
      </c>
      <c r="O171" s="219" t="s">
        <v>952</v>
      </c>
      <c r="P171" s="71">
        <v>1</v>
      </c>
      <c r="Q171" s="73">
        <f t="shared" si="20"/>
        <v>1</v>
      </c>
      <c r="R171" s="73">
        <f t="shared" si="21"/>
        <v>1</v>
      </c>
      <c r="S171" s="73">
        <f t="shared" si="22"/>
        <v>1</v>
      </c>
      <c r="T171">
        <f t="shared" si="24"/>
        <v>0</v>
      </c>
    </row>
    <row r="172" spans="1:20" ht="243">
      <c r="A172" s="46">
        <v>267</v>
      </c>
      <c r="B172" s="53" t="s">
        <v>442</v>
      </c>
      <c r="C172" s="50" t="s">
        <v>25</v>
      </c>
      <c r="D172" s="64" t="s">
        <v>1176</v>
      </c>
      <c r="E172" s="5" t="s">
        <v>791</v>
      </c>
      <c r="F172" s="5" t="s">
        <v>160</v>
      </c>
      <c r="G172" s="5" t="s">
        <v>161</v>
      </c>
      <c r="H172" s="13" t="s">
        <v>163</v>
      </c>
      <c r="I172" s="13" t="s">
        <v>68</v>
      </c>
      <c r="J172" s="4">
        <v>1</v>
      </c>
      <c r="K172" s="7">
        <v>45352</v>
      </c>
      <c r="L172" s="7">
        <v>45381</v>
      </c>
      <c r="M172" s="212">
        <f t="shared" si="23"/>
        <v>4.1428571428571432</v>
      </c>
      <c r="N172" s="218">
        <v>1</v>
      </c>
      <c r="O172" s="219" t="s">
        <v>952</v>
      </c>
      <c r="P172" s="71">
        <v>1</v>
      </c>
      <c r="Q172" s="73">
        <f t="shared" si="20"/>
        <v>1</v>
      </c>
      <c r="R172" s="73">
        <f t="shared" si="21"/>
        <v>1</v>
      </c>
      <c r="S172" s="73">
        <f t="shared" si="22"/>
        <v>1</v>
      </c>
      <c r="T172">
        <f t="shared" si="24"/>
        <v>0</v>
      </c>
    </row>
    <row r="173" spans="1:20" ht="243">
      <c r="A173" s="46">
        <v>268</v>
      </c>
      <c r="B173" s="53" t="s">
        <v>443</v>
      </c>
      <c r="C173" s="50" t="s">
        <v>25</v>
      </c>
      <c r="D173" s="64" t="s">
        <v>1176</v>
      </c>
      <c r="E173" s="5" t="s">
        <v>791</v>
      </c>
      <c r="F173" s="5" t="s">
        <v>160</v>
      </c>
      <c r="G173" s="5" t="s">
        <v>161</v>
      </c>
      <c r="H173" s="13" t="s">
        <v>164</v>
      </c>
      <c r="I173" s="13" t="s">
        <v>165</v>
      </c>
      <c r="J173" s="4">
        <v>1</v>
      </c>
      <c r="K173" s="7">
        <v>45352</v>
      </c>
      <c r="L173" s="7">
        <v>45716</v>
      </c>
      <c r="M173" s="212">
        <f t="shared" si="23"/>
        <v>52</v>
      </c>
      <c r="N173" s="218"/>
      <c r="O173" s="219"/>
      <c r="P173" s="71">
        <v>0</v>
      </c>
      <c r="Q173" s="73">
        <f t="shared" si="20"/>
        <v>0</v>
      </c>
      <c r="R173" s="73">
        <f t="shared" si="21"/>
        <v>0</v>
      </c>
      <c r="S173" s="73" t="e">
        <f t="shared" si="22"/>
        <v>#DIV/0!</v>
      </c>
      <c r="T173">
        <f t="shared" si="24"/>
        <v>0</v>
      </c>
    </row>
    <row r="174" spans="1:20" ht="167.25" customHeight="1">
      <c r="A174" s="46">
        <v>269</v>
      </c>
      <c r="B174" s="53" t="s">
        <v>444</v>
      </c>
      <c r="C174" s="50" t="s">
        <v>25</v>
      </c>
      <c r="D174" s="64" t="s">
        <v>1177</v>
      </c>
      <c r="E174" s="6" t="s">
        <v>792</v>
      </c>
      <c r="F174" s="6" t="s">
        <v>166</v>
      </c>
      <c r="G174" s="6" t="s">
        <v>167</v>
      </c>
      <c r="H174" s="13" t="s">
        <v>1004</v>
      </c>
      <c r="I174" s="4" t="s">
        <v>152</v>
      </c>
      <c r="J174" s="4">
        <v>2</v>
      </c>
      <c r="K174" s="7">
        <v>45352</v>
      </c>
      <c r="L174" s="7">
        <v>45657</v>
      </c>
      <c r="M174" s="212">
        <f t="shared" si="23"/>
        <v>43.571428571428569</v>
      </c>
      <c r="N174" s="218">
        <v>2</v>
      </c>
      <c r="O174" s="214" t="s">
        <v>1036</v>
      </c>
      <c r="P174" s="71">
        <v>2</v>
      </c>
      <c r="Q174" s="73">
        <f t="shared" si="20"/>
        <v>1</v>
      </c>
      <c r="R174" s="73">
        <f t="shared" si="21"/>
        <v>1</v>
      </c>
      <c r="S174" s="73">
        <f t="shared" si="22"/>
        <v>1</v>
      </c>
      <c r="T174">
        <f t="shared" si="24"/>
        <v>0</v>
      </c>
    </row>
    <row r="175" spans="1:20" ht="201">
      <c r="A175" s="46">
        <v>270</v>
      </c>
      <c r="B175" s="53" t="s">
        <v>445</v>
      </c>
      <c r="C175" s="50" t="s">
        <v>25</v>
      </c>
      <c r="D175" s="64" t="s">
        <v>1178</v>
      </c>
      <c r="E175" s="30" t="s">
        <v>903</v>
      </c>
      <c r="F175" s="30" t="s">
        <v>168</v>
      </c>
      <c r="G175" s="30" t="s">
        <v>169</v>
      </c>
      <c r="H175" s="6" t="s">
        <v>170</v>
      </c>
      <c r="I175" s="29" t="s">
        <v>171</v>
      </c>
      <c r="J175" s="29">
        <v>1</v>
      </c>
      <c r="K175" s="31">
        <v>45352</v>
      </c>
      <c r="L175" s="31">
        <v>45381</v>
      </c>
      <c r="M175" s="212">
        <f t="shared" si="23"/>
        <v>4.1428571428571432</v>
      </c>
      <c r="N175" s="218">
        <v>1</v>
      </c>
      <c r="O175" s="219" t="s">
        <v>937</v>
      </c>
      <c r="P175" s="71">
        <v>1</v>
      </c>
      <c r="Q175" s="73">
        <f t="shared" si="20"/>
        <v>1</v>
      </c>
      <c r="R175" s="73">
        <f t="shared" si="21"/>
        <v>1</v>
      </c>
      <c r="S175" s="73">
        <f t="shared" si="22"/>
        <v>1</v>
      </c>
      <c r="T175">
        <f t="shared" si="24"/>
        <v>0</v>
      </c>
    </row>
    <row r="176" spans="1:20" ht="201">
      <c r="A176" s="46">
        <v>271</v>
      </c>
      <c r="B176" s="53" t="s">
        <v>446</v>
      </c>
      <c r="C176" s="50" t="s">
        <v>25</v>
      </c>
      <c r="D176" s="64" t="s">
        <v>1178</v>
      </c>
      <c r="E176" s="30" t="s">
        <v>904</v>
      </c>
      <c r="F176" s="30" t="s">
        <v>168</v>
      </c>
      <c r="G176" s="30" t="s">
        <v>169</v>
      </c>
      <c r="H176" s="6" t="s">
        <v>1005</v>
      </c>
      <c r="I176" s="29" t="s">
        <v>173</v>
      </c>
      <c r="J176" s="29">
        <v>3</v>
      </c>
      <c r="K176" s="31">
        <v>45352</v>
      </c>
      <c r="L176" s="31">
        <v>45655</v>
      </c>
      <c r="M176" s="212">
        <f t="shared" si="23"/>
        <v>43.285714285714285</v>
      </c>
      <c r="N176" s="218">
        <v>1</v>
      </c>
      <c r="O176" s="214" t="s">
        <v>1106</v>
      </c>
      <c r="P176" s="71">
        <v>3</v>
      </c>
      <c r="Q176" s="73">
        <f t="shared" si="20"/>
        <v>1</v>
      </c>
      <c r="R176" s="73">
        <f t="shared" si="21"/>
        <v>0.33333333333333331</v>
      </c>
      <c r="S176" s="73">
        <f t="shared" si="22"/>
        <v>0.33333333333333331</v>
      </c>
      <c r="T176">
        <f t="shared" si="24"/>
        <v>2</v>
      </c>
    </row>
    <row r="177" spans="1:20" ht="271.5">
      <c r="A177" s="46">
        <v>272</v>
      </c>
      <c r="B177" s="53" t="s">
        <v>447</v>
      </c>
      <c r="C177" s="50" t="s">
        <v>25</v>
      </c>
      <c r="D177" s="64" t="s">
        <v>1179</v>
      </c>
      <c r="E177" s="5" t="s">
        <v>794</v>
      </c>
      <c r="F177" s="5" t="s">
        <v>174</v>
      </c>
      <c r="G177" s="5" t="s">
        <v>175</v>
      </c>
      <c r="H177" s="13" t="s">
        <v>176</v>
      </c>
      <c r="I177" s="4" t="s">
        <v>78</v>
      </c>
      <c r="J177" s="4">
        <v>1</v>
      </c>
      <c r="K177" s="7">
        <v>45323</v>
      </c>
      <c r="L177" s="7">
        <v>45337</v>
      </c>
      <c r="M177" s="212">
        <f t="shared" si="23"/>
        <v>2</v>
      </c>
      <c r="N177" s="218">
        <v>1</v>
      </c>
      <c r="O177" s="219" t="s">
        <v>969</v>
      </c>
      <c r="P177" s="71">
        <v>1</v>
      </c>
      <c r="Q177" s="73">
        <f t="shared" si="20"/>
        <v>1</v>
      </c>
      <c r="R177" s="73">
        <f t="shared" si="21"/>
        <v>1</v>
      </c>
      <c r="S177" s="73">
        <f t="shared" si="22"/>
        <v>1</v>
      </c>
      <c r="T177">
        <f t="shared" si="24"/>
        <v>0</v>
      </c>
    </row>
    <row r="178" spans="1:20" ht="271.5">
      <c r="A178" s="46">
        <v>273</v>
      </c>
      <c r="B178" s="53" t="s">
        <v>448</v>
      </c>
      <c r="C178" s="50" t="s">
        <v>25</v>
      </c>
      <c r="D178" s="64" t="s">
        <v>1179</v>
      </c>
      <c r="E178" s="5" t="s">
        <v>794</v>
      </c>
      <c r="F178" s="5" t="s">
        <v>174</v>
      </c>
      <c r="G178" s="5" t="s">
        <v>175</v>
      </c>
      <c r="H178" s="13" t="s">
        <v>177</v>
      </c>
      <c r="I178" s="4" t="s">
        <v>78</v>
      </c>
      <c r="J178" s="4">
        <v>1</v>
      </c>
      <c r="K178" s="7">
        <v>45337</v>
      </c>
      <c r="L178" s="7">
        <v>45350</v>
      </c>
      <c r="M178" s="212">
        <f t="shared" si="23"/>
        <v>1.8571428571428572</v>
      </c>
      <c r="N178" s="218">
        <v>1</v>
      </c>
      <c r="O178" s="219" t="s">
        <v>943</v>
      </c>
      <c r="P178" s="71">
        <v>1</v>
      </c>
      <c r="Q178" s="73">
        <f t="shared" si="20"/>
        <v>1</v>
      </c>
      <c r="R178" s="73">
        <f t="shared" si="21"/>
        <v>1</v>
      </c>
      <c r="S178" s="73">
        <f t="shared" si="22"/>
        <v>1</v>
      </c>
      <c r="T178">
        <f t="shared" si="24"/>
        <v>0</v>
      </c>
    </row>
    <row r="179" spans="1:20" ht="225" customHeight="1">
      <c r="A179" s="46">
        <v>274</v>
      </c>
      <c r="B179" s="53" t="s">
        <v>449</v>
      </c>
      <c r="C179" s="50" t="s">
        <v>25</v>
      </c>
      <c r="D179" s="64" t="s">
        <v>1179</v>
      </c>
      <c r="E179" s="5" t="s">
        <v>794</v>
      </c>
      <c r="F179" s="5" t="s">
        <v>174</v>
      </c>
      <c r="G179" s="5" t="s">
        <v>175</v>
      </c>
      <c r="H179" s="13" t="s">
        <v>996</v>
      </c>
      <c r="I179" s="4" t="s">
        <v>68</v>
      </c>
      <c r="J179" s="4">
        <v>11</v>
      </c>
      <c r="K179" s="7">
        <v>45323</v>
      </c>
      <c r="L179" s="7">
        <v>45641</v>
      </c>
      <c r="M179" s="212">
        <f t="shared" si="23"/>
        <v>45.428571428571431</v>
      </c>
      <c r="N179" s="218">
        <v>11</v>
      </c>
      <c r="O179" s="219" t="s">
        <v>1079</v>
      </c>
      <c r="P179" s="71">
        <v>11</v>
      </c>
      <c r="Q179" s="73">
        <f t="shared" si="20"/>
        <v>1</v>
      </c>
      <c r="R179" s="73">
        <f t="shared" si="21"/>
        <v>1</v>
      </c>
      <c r="S179" s="73">
        <f t="shared" si="22"/>
        <v>1</v>
      </c>
      <c r="T179">
        <f t="shared" si="24"/>
        <v>0</v>
      </c>
    </row>
    <row r="180" spans="1:20" ht="228.75" customHeight="1">
      <c r="A180" s="46">
        <v>275</v>
      </c>
      <c r="B180" s="53" t="s">
        <v>450</v>
      </c>
      <c r="C180" s="50" t="s">
        <v>25</v>
      </c>
      <c r="D180" s="64" t="s">
        <v>1179</v>
      </c>
      <c r="E180" s="5" t="s">
        <v>794</v>
      </c>
      <c r="F180" s="5" t="s">
        <v>174</v>
      </c>
      <c r="G180" s="5" t="s">
        <v>175</v>
      </c>
      <c r="H180" s="13" t="s">
        <v>179</v>
      </c>
      <c r="I180" s="4" t="s">
        <v>180</v>
      </c>
      <c r="J180" s="4">
        <v>5</v>
      </c>
      <c r="K180" s="7">
        <v>45323</v>
      </c>
      <c r="L180" s="7">
        <v>45534</v>
      </c>
      <c r="M180" s="212">
        <f t="shared" si="23"/>
        <v>30.142857142857142</v>
      </c>
      <c r="N180" s="218">
        <v>5</v>
      </c>
      <c r="O180" s="214" t="s">
        <v>989</v>
      </c>
      <c r="P180" s="71">
        <v>5</v>
      </c>
      <c r="Q180" s="73">
        <f t="shared" si="20"/>
        <v>1</v>
      </c>
      <c r="R180" s="73">
        <f t="shared" si="21"/>
        <v>1</v>
      </c>
      <c r="S180" s="73">
        <f t="shared" si="22"/>
        <v>1</v>
      </c>
      <c r="T180">
        <f t="shared" si="24"/>
        <v>0</v>
      </c>
    </row>
    <row r="181" spans="1:20" ht="218.25" customHeight="1">
      <c r="A181" s="46">
        <v>276</v>
      </c>
      <c r="B181" s="53" t="s">
        <v>451</v>
      </c>
      <c r="C181" s="50" t="s">
        <v>25</v>
      </c>
      <c r="D181" s="64" t="s">
        <v>1179</v>
      </c>
      <c r="E181" s="5" t="s">
        <v>794</v>
      </c>
      <c r="F181" s="5" t="s">
        <v>174</v>
      </c>
      <c r="G181" s="5" t="s">
        <v>175</v>
      </c>
      <c r="H181" s="13" t="s">
        <v>181</v>
      </c>
      <c r="I181" s="5" t="s">
        <v>78</v>
      </c>
      <c r="J181" s="4">
        <v>15</v>
      </c>
      <c r="K181" s="32">
        <v>45474</v>
      </c>
      <c r="L181" s="32">
        <v>45565</v>
      </c>
      <c r="M181" s="212">
        <f t="shared" si="23"/>
        <v>13</v>
      </c>
      <c r="N181" s="218">
        <v>15</v>
      </c>
      <c r="O181" s="214" t="s">
        <v>990</v>
      </c>
      <c r="P181" s="71">
        <v>15</v>
      </c>
      <c r="Q181" s="73">
        <f t="shared" si="20"/>
        <v>1</v>
      </c>
      <c r="R181" s="73">
        <f t="shared" si="21"/>
        <v>1</v>
      </c>
      <c r="S181" s="73">
        <f t="shared" si="22"/>
        <v>1</v>
      </c>
      <c r="T181">
        <f t="shared" si="24"/>
        <v>0</v>
      </c>
    </row>
    <row r="182" spans="1:20" ht="168" customHeight="1">
      <c r="A182" s="46">
        <v>277</v>
      </c>
      <c r="B182" s="53" t="s">
        <v>452</v>
      </c>
      <c r="C182" s="50" t="s">
        <v>25</v>
      </c>
      <c r="D182" s="64" t="s">
        <v>1180</v>
      </c>
      <c r="E182" s="5" t="s">
        <v>795</v>
      </c>
      <c r="F182" s="5" t="s">
        <v>174</v>
      </c>
      <c r="G182" s="5" t="s">
        <v>175</v>
      </c>
      <c r="H182" s="13" t="s">
        <v>1006</v>
      </c>
      <c r="I182" s="4" t="s">
        <v>78</v>
      </c>
      <c r="J182" s="4">
        <v>1</v>
      </c>
      <c r="K182" s="7">
        <v>45505</v>
      </c>
      <c r="L182" s="7">
        <v>45534</v>
      </c>
      <c r="M182" s="212">
        <f t="shared" si="23"/>
        <v>4.1428571428571432</v>
      </c>
      <c r="N182" s="218">
        <v>1</v>
      </c>
      <c r="O182" s="214" t="s">
        <v>1020</v>
      </c>
      <c r="P182" s="71">
        <v>1</v>
      </c>
      <c r="Q182" s="73">
        <f t="shared" si="20"/>
        <v>1</v>
      </c>
      <c r="R182" s="73">
        <f t="shared" si="21"/>
        <v>1</v>
      </c>
      <c r="S182" s="73">
        <f t="shared" si="22"/>
        <v>1</v>
      </c>
      <c r="T182">
        <f t="shared" si="24"/>
        <v>0</v>
      </c>
    </row>
    <row r="183" spans="1:20" ht="201.75" customHeight="1">
      <c r="A183" s="46">
        <v>278</v>
      </c>
      <c r="B183" s="53" t="s">
        <v>453</v>
      </c>
      <c r="C183" s="50" t="s">
        <v>25</v>
      </c>
      <c r="D183" s="64" t="s">
        <v>1180</v>
      </c>
      <c r="E183" s="5" t="s">
        <v>795</v>
      </c>
      <c r="F183" s="5" t="s">
        <v>174</v>
      </c>
      <c r="G183" s="5" t="s">
        <v>175</v>
      </c>
      <c r="H183" s="13" t="s">
        <v>996</v>
      </c>
      <c r="I183" s="4" t="s">
        <v>68</v>
      </c>
      <c r="J183" s="4">
        <v>11</v>
      </c>
      <c r="K183" s="7">
        <v>45323</v>
      </c>
      <c r="L183" s="7">
        <v>45641</v>
      </c>
      <c r="M183" s="212">
        <f t="shared" si="23"/>
        <v>45.428571428571431</v>
      </c>
      <c r="N183" s="218">
        <v>11</v>
      </c>
      <c r="O183" s="219" t="s">
        <v>1080</v>
      </c>
      <c r="P183" s="71">
        <v>11</v>
      </c>
      <c r="Q183" s="73">
        <f t="shared" si="20"/>
        <v>1</v>
      </c>
      <c r="R183" s="73">
        <f t="shared" si="21"/>
        <v>1</v>
      </c>
      <c r="S183" s="73">
        <f t="shared" si="22"/>
        <v>1</v>
      </c>
      <c r="T183">
        <f t="shared" si="24"/>
        <v>0</v>
      </c>
    </row>
    <row r="184" spans="1:20" ht="271.5">
      <c r="A184" s="46">
        <v>279</v>
      </c>
      <c r="B184" s="53" t="s">
        <v>454</v>
      </c>
      <c r="C184" s="50" t="s">
        <v>25</v>
      </c>
      <c r="D184" s="64" t="s">
        <v>1180</v>
      </c>
      <c r="E184" s="5" t="s">
        <v>795</v>
      </c>
      <c r="F184" s="5" t="s">
        <v>174</v>
      </c>
      <c r="G184" s="5" t="s">
        <v>175</v>
      </c>
      <c r="H184" s="13" t="s">
        <v>179</v>
      </c>
      <c r="I184" s="4" t="s">
        <v>180</v>
      </c>
      <c r="J184" s="4">
        <v>5</v>
      </c>
      <c r="K184" s="7">
        <v>45323</v>
      </c>
      <c r="L184" s="7">
        <v>45534</v>
      </c>
      <c r="M184" s="212">
        <f t="shared" si="23"/>
        <v>30.142857142857142</v>
      </c>
      <c r="N184" s="218">
        <v>5</v>
      </c>
      <c r="O184" s="219" t="s">
        <v>991</v>
      </c>
      <c r="P184" s="71">
        <v>5</v>
      </c>
      <c r="Q184" s="73">
        <f t="shared" si="20"/>
        <v>1</v>
      </c>
      <c r="R184" s="73">
        <f t="shared" si="21"/>
        <v>1</v>
      </c>
      <c r="S184" s="73">
        <f t="shared" si="22"/>
        <v>1</v>
      </c>
      <c r="T184">
        <f t="shared" si="24"/>
        <v>0</v>
      </c>
    </row>
    <row r="185" spans="1:20" ht="219.75" customHeight="1">
      <c r="A185" s="46">
        <v>280</v>
      </c>
      <c r="B185" s="53" t="s">
        <v>455</v>
      </c>
      <c r="C185" s="50" t="s">
        <v>25</v>
      </c>
      <c r="D185" s="64" t="s">
        <v>1180</v>
      </c>
      <c r="E185" s="5" t="s">
        <v>795</v>
      </c>
      <c r="F185" s="5" t="s">
        <v>174</v>
      </c>
      <c r="G185" s="5" t="s">
        <v>175</v>
      </c>
      <c r="H185" s="13" t="s">
        <v>181</v>
      </c>
      <c r="I185" s="5" t="s">
        <v>78</v>
      </c>
      <c r="J185" s="4">
        <v>15</v>
      </c>
      <c r="K185" s="7">
        <v>45474</v>
      </c>
      <c r="L185" s="7">
        <v>45503</v>
      </c>
      <c r="M185" s="212">
        <f t="shared" si="23"/>
        <v>4.1428571428571432</v>
      </c>
      <c r="N185" s="218">
        <v>15</v>
      </c>
      <c r="O185" s="219" t="s">
        <v>992</v>
      </c>
      <c r="P185" s="71">
        <v>15</v>
      </c>
      <c r="Q185" s="73">
        <f t="shared" si="20"/>
        <v>1</v>
      </c>
      <c r="R185" s="73">
        <f t="shared" si="21"/>
        <v>1</v>
      </c>
      <c r="S185" s="73">
        <f t="shared" si="22"/>
        <v>1</v>
      </c>
      <c r="T185">
        <f t="shared" si="24"/>
        <v>0</v>
      </c>
    </row>
    <row r="186" spans="1:20" ht="180" customHeight="1">
      <c r="A186" s="46">
        <v>281</v>
      </c>
      <c r="B186" s="53" t="s">
        <v>456</v>
      </c>
      <c r="C186" s="50" t="s">
        <v>25</v>
      </c>
      <c r="D186" s="64" t="s">
        <v>1181</v>
      </c>
      <c r="E186" s="5" t="s">
        <v>905</v>
      </c>
      <c r="F186" s="5" t="s">
        <v>174</v>
      </c>
      <c r="G186" s="5" t="s">
        <v>183</v>
      </c>
      <c r="H186" s="6" t="s">
        <v>1025</v>
      </c>
      <c r="I186" s="4" t="s">
        <v>185</v>
      </c>
      <c r="J186" s="4">
        <v>1</v>
      </c>
      <c r="K186" s="7">
        <v>45352</v>
      </c>
      <c r="L186" s="7">
        <v>45597</v>
      </c>
      <c r="M186" s="212">
        <f t="shared" si="23"/>
        <v>35</v>
      </c>
      <c r="N186" s="213">
        <v>1</v>
      </c>
      <c r="O186" s="214" t="s">
        <v>1081</v>
      </c>
      <c r="P186" s="71">
        <v>1</v>
      </c>
      <c r="Q186" s="73">
        <f t="shared" si="20"/>
        <v>1</v>
      </c>
      <c r="R186" s="73">
        <f t="shared" si="21"/>
        <v>1</v>
      </c>
      <c r="S186" s="73">
        <f t="shared" si="22"/>
        <v>1</v>
      </c>
      <c r="T186">
        <f t="shared" si="24"/>
        <v>0</v>
      </c>
    </row>
    <row r="187" spans="1:20" ht="229.5">
      <c r="A187" s="46">
        <v>282</v>
      </c>
      <c r="B187" s="53" t="s">
        <v>457</v>
      </c>
      <c r="C187" s="50" t="s">
        <v>25</v>
      </c>
      <c r="D187" s="64" t="s">
        <v>1181</v>
      </c>
      <c r="E187" s="5" t="s">
        <v>906</v>
      </c>
      <c r="F187" s="5" t="s">
        <v>174</v>
      </c>
      <c r="G187" s="19" t="s">
        <v>186</v>
      </c>
      <c r="H187" s="20" t="s">
        <v>670</v>
      </c>
      <c r="I187" s="21" t="s">
        <v>187</v>
      </c>
      <c r="J187" s="33">
        <v>3</v>
      </c>
      <c r="K187" s="34">
        <v>45342</v>
      </c>
      <c r="L187" s="34">
        <v>45371</v>
      </c>
      <c r="M187" s="212">
        <f t="shared" si="23"/>
        <v>4.1428571428571432</v>
      </c>
      <c r="N187" s="218">
        <v>3</v>
      </c>
      <c r="O187" s="219" t="s">
        <v>957</v>
      </c>
      <c r="P187" s="71">
        <v>3</v>
      </c>
      <c r="Q187" s="73">
        <f t="shared" si="20"/>
        <v>1</v>
      </c>
      <c r="R187" s="73">
        <f t="shared" si="21"/>
        <v>1</v>
      </c>
      <c r="S187" s="73">
        <f t="shared" si="22"/>
        <v>1</v>
      </c>
      <c r="T187">
        <f t="shared" si="24"/>
        <v>0</v>
      </c>
    </row>
    <row r="188" spans="1:20" ht="239.25" customHeight="1">
      <c r="A188" s="46">
        <v>283</v>
      </c>
      <c r="B188" s="53" t="s">
        <v>458</v>
      </c>
      <c r="C188" s="50" t="s">
        <v>25</v>
      </c>
      <c r="D188" s="64" t="s">
        <v>1181</v>
      </c>
      <c r="E188" s="5" t="s">
        <v>906</v>
      </c>
      <c r="F188" s="5" t="s">
        <v>174</v>
      </c>
      <c r="G188" s="19" t="s">
        <v>186</v>
      </c>
      <c r="H188" s="20" t="s">
        <v>671</v>
      </c>
      <c r="I188" s="21" t="s">
        <v>188</v>
      </c>
      <c r="J188" s="33">
        <v>4</v>
      </c>
      <c r="K188" s="34">
        <v>45342</v>
      </c>
      <c r="L188" s="34">
        <v>45626</v>
      </c>
      <c r="M188" s="212">
        <f t="shared" si="23"/>
        <v>40.571428571428569</v>
      </c>
      <c r="N188" s="218">
        <v>4</v>
      </c>
      <c r="O188" s="219" t="s">
        <v>887</v>
      </c>
      <c r="P188" s="71">
        <v>4</v>
      </c>
      <c r="Q188" s="73">
        <f t="shared" si="20"/>
        <v>1</v>
      </c>
      <c r="R188" s="73">
        <f t="shared" si="21"/>
        <v>1</v>
      </c>
      <c r="S188" s="73">
        <f t="shared" si="22"/>
        <v>1</v>
      </c>
      <c r="T188">
        <f t="shared" si="24"/>
        <v>0</v>
      </c>
    </row>
    <row r="189" spans="1:20" ht="229.5">
      <c r="A189" s="46">
        <v>284</v>
      </c>
      <c r="B189" s="53" t="s">
        <v>459</v>
      </c>
      <c r="C189" s="50" t="s">
        <v>25</v>
      </c>
      <c r="D189" s="64" t="s">
        <v>1181</v>
      </c>
      <c r="E189" s="5" t="s">
        <v>906</v>
      </c>
      <c r="F189" s="5" t="s">
        <v>174</v>
      </c>
      <c r="G189" s="19" t="s">
        <v>186</v>
      </c>
      <c r="H189" s="20" t="s">
        <v>672</v>
      </c>
      <c r="I189" s="21" t="s">
        <v>189</v>
      </c>
      <c r="J189" s="33">
        <v>12</v>
      </c>
      <c r="K189" s="34">
        <v>45342</v>
      </c>
      <c r="L189" s="34">
        <v>45641</v>
      </c>
      <c r="M189" s="212">
        <f t="shared" si="23"/>
        <v>42.714285714285715</v>
      </c>
      <c r="N189" s="218">
        <v>12</v>
      </c>
      <c r="O189" s="219" t="s">
        <v>1038</v>
      </c>
      <c r="P189" s="71">
        <v>12</v>
      </c>
      <c r="Q189" s="73">
        <f t="shared" si="20"/>
        <v>1</v>
      </c>
      <c r="R189" s="73">
        <f t="shared" si="21"/>
        <v>1</v>
      </c>
      <c r="S189" s="73">
        <f t="shared" si="22"/>
        <v>1</v>
      </c>
      <c r="T189">
        <f t="shared" si="24"/>
        <v>0</v>
      </c>
    </row>
    <row r="190" spans="1:20" ht="229.5">
      <c r="A190" s="46">
        <v>285</v>
      </c>
      <c r="B190" s="53" t="s">
        <v>460</v>
      </c>
      <c r="C190" s="50" t="s">
        <v>25</v>
      </c>
      <c r="D190" s="64" t="s">
        <v>1181</v>
      </c>
      <c r="E190" s="5" t="s">
        <v>906</v>
      </c>
      <c r="F190" s="5" t="s">
        <v>174</v>
      </c>
      <c r="G190" s="19" t="s">
        <v>186</v>
      </c>
      <c r="H190" s="20" t="s">
        <v>673</v>
      </c>
      <c r="I190" s="21" t="s">
        <v>190</v>
      </c>
      <c r="J190" s="33">
        <v>6</v>
      </c>
      <c r="K190" s="34">
        <v>45342</v>
      </c>
      <c r="L190" s="34">
        <v>45626</v>
      </c>
      <c r="M190" s="212">
        <f t="shared" si="23"/>
        <v>40.571428571428569</v>
      </c>
      <c r="N190" s="218">
        <v>6</v>
      </c>
      <c r="O190" s="219" t="s">
        <v>1029</v>
      </c>
      <c r="P190" s="71">
        <v>6</v>
      </c>
      <c r="Q190" s="73">
        <f t="shared" si="20"/>
        <v>1</v>
      </c>
      <c r="R190" s="73">
        <f t="shared" si="21"/>
        <v>1</v>
      </c>
      <c r="S190" s="73">
        <f t="shared" si="22"/>
        <v>1</v>
      </c>
      <c r="T190">
        <f t="shared" si="24"/>
        <v>0</v>
      </c>
    </row>
    <row r="191" spans="1:20" ht="229.5">
      <c r="A191" s="46">
        <v>286</v>
      </c>
      <c r="B191" s="53" t="s">
        <v>461</v>
      </c>
      <c r="C191" s="50" t="s">
        <v>25</v>
      </c>
      <c r="D191" s="64" t="s">
        <v>1181</v>
      </c>
      <c r="E191" s="5" t="s">
        <v>906</v>
      </c>
      <c r="F191" s="5" t="s">
        <v>174</v>
      </c>
      <c r="G191" s="19" t="s">
        <v>186</v>
      </c>
      <c r="H191" s="20" t="s">
        <v>191</v>
      </c>
      <c r="I191" s="21" t="s">
        <v>192</v>
      </c>
      <c r="J191" s="33">
        <v>6</v>
      </c>
      <c r="K191" s="34">
        <v>45342</v>
      </c>
      <c r="L191" s="34">
        <v>45646</v>
      </c>
      <c r="M191" s="212">
        <f t="shared" si="23"/>
        <v>43.428571428571431</v>
      </c>
      <c r="N191" s="218">
        <v>6</v>
      </c>
      <c r="O191" s="219" t="s">
        <v>1037</v>
      </c>
      <c r="P191" s="71">
        <v>6</v>
      </c>
      <c r="Q191" s="73">
        <f t="shared" si="20"/>
        <v>1</v>
      </c>
      <c r="R191" s="73">
        <f t="shared" si="21"/>
        <v>1</v>
      </c>
      <c r="S191" s="73">
        <f t="shared" si="22"/>
        <v>1</v>
      </c>
      <c r="T191">
        <f t="shared" si="24"/>
        <v>0</v>
      </c>
    </row>
    <row r="192" spans="1:20" ht="229.5">
      <c r="A192" s="46">
        <v>287</v>
      </c>
      <c r="B192" s="53" t="s">
        <v>462</v>
      </c>
      <c r="C192" s="50" t="s">
        <v>25</v>
      </c>
      <c r="D192" s="64" t="s">
        <v>1181</v>
      </c>
      <c r="E192" s="5" t="s">
        <v>906</v>
      </c>
      <c r="F192" s="5" t="s">
        <v>174</v>
      </c>
      <c r="G192" s="19" t="s">
        <v>186</v>
      </c>
      <c r="H192" s="20" t="s">
        <v>674</v>
      </c>
      <c r="I192" s="21" t="s">
        <v>193</v>
      </c>
      <c r="J192" s="33">
        <v>5</v>
      </c>
      <c r="K192" s="34">
        <v>45342</v>
      </c>
      <c r="L192" s="34">
        <v>45641</v>
      </c>
      <c r="M192" s="212">
        <f t="shared" si="23"/>
        <v>42.714285714285715</v>
      </c>
      <c r="N192" s="218">
        <v>5</v>
      </c>
      <c r="O192" s="219" t="s">
        <v>1064</v>
      </c>
      <c r="P192" s="71">
        <v>5</v>
      </c>
      <c r="Q192" s="73">
        <f t="shared" si="20"/>
        <v>1</v>
      </c>
      <c r="R192" s="73">
        <f t="shared" si="21"/>
        <v>1</v>
      </c>
      <c r="S192" s="73">
        <f t="shared" si="22"/>
        <v>1</v>
      </c>
      <c r="T192">
        <f t="shared" si="24"/>
        <v>0</v>
      </c>
    </row>
    <row r="193" spans="1:20" ht="243.75">
      <c r="A193" s="46">
        <v>288</v>
      </c>
      <c r="B193" s="53" t="s">
        <v>463</v>
      </c>
      <c r="C193" s="50" t="s">
        <v>25</v>
      </c>
      <c r="D193" s="64" t="s">
        <v>1182</v>
      </c>
      <c r="E193" s="36" t="s">
        <v>907</v>
      </c>
      <c r="F193" s="36" t="s">
        <v>194</v>
      </c>
      <c r="G193" s="36" t="s">
        <v>195</v>
      </c>
      <c r="H193" s="36" t="s">
        <v>196</v>
      </c>
      <c r="I193" s="36" t="s">
        <v>98</v>
      </c>
      <c r="J193" s="35">
        <v>1</v>
      </c>
      <c r="K193" s="37">
        <v>45352</v>
      </c>
      <c r="L193" s="37">
        <v>45412</v>
      </c>
      <c r="M193" s="212">
        <f t="shared" si="23"/>
        <v>8.5714285714285712</v>
      </c>
      <c r="N193" s="218">
        <v>1</v>
      </c>
      <c r="O193" s="219" t="s">
        <v>948</v>
      </c>
      <c r="P193" s="71">
        <v>1</v>
      </c>
      <c r="Q193" s="73">
        <f t="shared" si="20"/>
        <v>1</v>
      </c>
      <c r="R193" s="73">
        <f t="shared" si="21"/>
        <v>1</v>
      </c>
      <c r="S193" s="73">
        <f t="shared" si="22"/>
        <v>1</v>
      </c>
      <c r="T193">
        <f t="shared" si="24"/>
        <v>0</v>
      </c>
    </row>
    <row r="194" spans="1:20" ht="243.75">
      <c r="A194" s="46">
        <v>289</v>
      </c>
      <c r="B194" s="53" t="s">
        <v>464</v>
      </c>
      <c r="C194" s="50" t="s">
        <v>25</v>
      </c>
      <c r="D194" s="64" t="s">
        <v>1182</v>
      </c>
      <c r="E194" s="36" t="s">
        <v>908</v>
      </c>
      <c r="F194" s="36" t="s">
        <v>194</v>
      </c>
      <c r="G194" s="36" t="s">
        <v>195</v>
      </c>
      <c r="H194" s="36" t="s">
        <v>197</v>
      </c>
      <c r="I194" s="36" t="s">
        <v>198</v>
      </c>
      <c r="J194" s="35">
        <v>1</v>
      </c>
      <c r="K194" s="37">
        <v>45413</v>
      </c>
      <c r="L194" s="37">
        <v>45473</v>
      </c>
      <c r="M194" s="212">
        <f t="shared" si="23"/>
        <v>8.5714285714285712</v>
      </c>
      <c r="N194" s="218">
        <v>1</v>
      </c>
      <c r="O194" s="219" t="s">
        <v>949</v>
      </c>
      <c r="P194" s="71">
        <v>1</v>
      </c>
      <c r="Q194" s="73">
        <f t="shared" si="20"/>
        <v>1</v>
      </c>
      <c r="R194" s="73">
        <f t="shared" si="21"/>
        <v>1</v>
      </c>
      <c r="S194" s="73">
        <f t="shared" si="22"/>
        <v>1</v>
      </c>
      <c r="T194">
        <f t="shared" si="24"/>
        <v>0</v>
      </c>
    </row>
    <row r="195" spans="1:20" ht="243.75">
      <c r="A195" s="46">
        <v>290</v>
      </c>
      <c r="B195" s="53" t="s">
        <v>465</v>
      </c>
      <c r="C195" s="50" t="s">
        <v>25</v>
      </c>
      <c r="D195" s="64" t="s">
        <v>1182</v>
      </c>
      <c r="E195" s="36" t="s">
        <v>907</v>
      </c>
      <c r="F195" s="36" t="s">
        <v>194</v>
      </c>
      <c r="G195" s="36" t="s">
        <v>195</v>
      </c>
      <c r="H195" s="36" t="s">
        <v>199</v>
      </c>
      <c r="I195" s="36" t="s">
        <v>190</v>
      </c>
      <c r="J195" s="35">
        <v>1</v>
      </c>
      <c r="K195" s="37">
        <v>45352</v>
      </c>
      <c r="L195" s="37">
        <v>45381</v>
      </c>
      <c r="M195" s="212">
        <f t="shared" si="23"/>
        <v>4.1428571428571432</v>
      </c>
      <c r="N195" s="218">
        <v>1</v>
      </c>
      <c r="O195" s="219" t="s">
        <v>933</v>
      </c>
      <c r="P195" s="71">
        <v>1</v>
      </c>
      <c r="Q195" s="73">
        <f t="shared" si="20"/>
        <v>1</v>
      </c>
      <c r="R195" s="73">
        <f t="shared" si="21"/>
        <v>1</v>
      </c>
      <c r="S195" s="73">
        <f t="shared" si="22"/>
        <v>1</v>
      </c>
      <c r="T195">
        <f t="shared" si="24"/>
        <v>0</v>
      </c>
    </row>
    <row r="196" spans="1:20" ht="170.25" customHeight="1">
      <c r="A196" s="46">
        <v>291</v>
      </c>
      <c r="B196" s="53" t="s">
        <v>466</v>
      </c>
      <c r="C196" s="50" t="s">
        <v>25</v>
      </c>
      <c r="D196" s="64" t="s">
        <v>1182</v>
      </c>
      <c r="E196" s="36" t="s">
        <v>907</v>
      </c>
      <c r="F196" s="36" t="s">
        <v>194</v>
      </c>
      <c r="G196" s="36" t="s">
        <v>195</v>
      </c>
      <c r="H196" s="36" t="s">
        <v>1007</v>
      </c>
      <c r="I196" s="36" t="s">
        <v>201</v>
      </c>
      <c r="J196" s="35">
        <v>2</v>
      </c>
      <c r="K196" s="37">
        <v>45352</v>
      </c>
      <c r="L196" s="37">
        <v>45639</v>
      </c>
      <c r="M196" s="212">
        <f t="shared" si="23"/>
        <v>41</v>
      </c>
      <c r="N196" s="218">
        <v>2</v>
      </c>
      <c r="O196" s="214" t="s">
        <v>1026</v>
      </c>
      <c r="P196" s="71">
        <v>2</v>
      </c>
      <c r="Q196" s="73">
        <f t="shared" si="20"/>
        <v>1</v>
      </c>
      <c r="R196" s="73">
        <f t="shared" si="21"/>
        <v>1</v>
      </c>
      <c r="S196" s="73">
        <f t="shared" si="22"/>
        <v>1</v>
      </c>
      <c r="T196">
        <f t="shared" si="24"/>
        <v>0</v>
      </c>
    </row>
    <row r="197" spans="1:20" ht="243">
      <c r="A197" s="46">
        <v>292</v>
      </c>
      <c r="B197" s="53" t="s">
        <v>467</v>
      </c>
      <c r="C197" s="50" t="s">
        <v>25</v>
      </c>
      <c r="D197" s="64" t="s">
        <v>1183</v>
      </c>
      <c r="E197" s="36" t="s">
        <v>798</v>
      </c>
      <c r="F197" s="36" t="s">
        <v>174</v>
      </c>
      <c r="G197" s="36" t="s">
        <v>202</v>
      </c>
      <c r="H197" s="36" t="s">
        <v>196</v>
      </c>
      <c r="I197" s="36" t="s">
        <v>98</v>
      </c>
      <c r="J197" s="35">
        <v>1</v>
      </c>
      <c r="K197" s="37">
        <v>45352</v>
      </c>
      <c r="L197" s="37">
        <v>45412</v>
      </c>
      <c r="M197" s="212">
        <f t="shared" si="23"/>
        <v>8.5714285714285712</v>
      </c>
      <c r="N197" s="218">
        <v>1</v>
      </c>
      <c r="O197" s="219" t="s">
        <v>948</v>
      </c>
      <c r="P197" s="71">
        <v>1</v>
      </c>
      <c r="Q197" s="73">
        <f t="shared" si="20"/>
        <v>1</v>
      </c>
      <c r="R197" s="73">
        <f t="shared" si="21"/>
        <v>1</v>
      </c>
      <c r="S197" s="73">
        <f t="shared" si="22"/>
        <v>1</v>
      </c>
      <c r="T197">
        <f t="shared" si="24"/>
        <v>0</v>
      </c>
    </row>
    <row r="198" spans="1:20" ht="170.25" customHeight="1">
      <c r="A198" s="46">
        <v>293</v>
      </c>
      <c r="B198" s="53" t="s">
        <v>468</v>
      </c>
      <c r="C198" s="50" t="s">
        <v>25</v>
      </c>
      <c r="D198" s="64" t="s">
        <v>1183</v>
      </c>
      <c r="E198" s="36" t="s">
        <v>798</v>
      </c>
      <c r="F198" s="36" t="s">
        <v>174</v>
      </c>
      <c r="G198" s="36" t="s">
        <v>202</v>
      </c>
      <c r="H198" s="36" t="s">
        <v>197</v>
      </c>
      <c r="I198" s="36" t="s">
        <v>198</v>
      </c>
      <c r="J198" s="35">
        <v>1</v>
      </c>
      <c r="K198" s="37">
        <v>45413</v>
      </c>
      <c r="L198" s="37">
        <v>45473</v>
      </c>
      <c r="M198" s="212">
        <f t="shared" si="23"/>
        <v>8.5714285714285712</v>
      </c>
      <c r="N198" s="218">
        <v>1</v>
      </c>
      <c r="O198" s="219" t="s">
        <v>949</v>
      </c>
      <c r="P198" s="71">
        <v>1</v>
      </c>
      <c r="Q198" s="73">
        <f t="shared" si="20"/>
        <v>1</v>
      </c>
      <c r="R198" s="73">
        <f t="shared" si="21"/>
        <v>1</v>
      </c>
      <c r="S198" s="73">
        <f t="shared" si="22"/>
        <v>1</v>
      </c>
      <c r="T198">
        <f t="shared" si="24"/>
        <v>0</v>
      </c>
    </row>
    <row r="199" spans="1:20" ht="243">
      <c r="A199" s="46">
        <v>294</v>
      </c>
      <c r="B199" s="53" t="s">
        <v>469</v>
      </c>
      <c r="C199" s="50" t="s">
        <v>25</v>
      </c>
      <c r="D199" s="64" t="s">
        <v>1183</v>
      </c>
      <c r="E199" s="36" t="s">
        <v>798</v>
      </c>
      <c r="F199" s="36" t="s">
        <v>174</v>
      </c>
      <c r="G199" s="36" t="s">
        <v>202</v>
      </c>
      <c r="H199" s="36" t="s">
        <v>199</v>
      </c>
      <c r="I199" s="36" t="s">
        <v>190</v>
      </c>
      <c r="J199" s="35">
        <v>1</v>
      </c>
      <c r="K199" s="37">
        <v>45352</v>
      </c>
      <c r="L199" s="37">
        <v>45381</v>
      </c>
      <c r="M199" s="212">
        <f t="shared" si="23"/>
        <v>4.1428571428571432</v>
      </c>
      <c r="N199" s="218">
        <v>1</v>
      </c>
      <c r="O199" s="219" t="s">
        <v>932</v>
      </c>
      <c r="P199" s="71">
        <v>1</v>
      </c>
      <c r="Q199" s="73">
        <f t="shared" si="20"/>
        <v>1</v>
      </c>
      <c r="R199" s="73">
        <f t="shared" si="21"/>
        <v>1</v>
      </c>
      <c r="S199" s="73">
        <f t="shared" si="22"/>
        <v>1</v>
      </c>
      <c r="T199">
        <f t="shared" si="24"/>
        <v>0</v>
      </c>
    </row>
    <row r="200" spans="1:20" ht="159.75" customHeight="1">
      <c r="A200" s="46">
        <v>295</v>
      </c>
      <c r="B200" s="53" t="s">
        <v>470</v>
      </c>
      <c r="C200" s="50" t="s">
        <v>25</v>
      </c>
      <c r="D200" s="64" t="s">
        <v>1183</v>
      </c>
      <c r="E200" s="36" t="s">
        <v>798</v>
      </c>
      <c r="F200" s="36" t="s">
        <v>174</v>
      </c>
      <c r="G200" s="36" t="s">
        <v>202</v>
      </c>
      <c r="H200" s="36" t="s">
        <v>1008</v>
      </c>
      <c r="I200" s="36" t="s">
        <v>201</v>
      </c>
      <c r="J200" s="35">
        <v>2</v>
      </c>
      <c r="K200" s="37">
        <v>45352</v>
      </c>
      <c r="L200" s="37">
        <v>45639</v>
      </c>
      <c r="M200" s="212">
        <f t="shared" si="23"/>
        <v>41</v>
      </c>
      <c r="N200" s="218">
        <v>2</v>
      </c>
      <c r="O200" s="214" t="s">
        <v>1027</v>
      </c>
      <c r="P200" s="71">
        <v>2</v>
      </c>
      <c r="Q200" s="73">
        <f t="shared" si="20"/>
        <v>1</v>
      </c>
      <c r="R200" s="73">
        <f t="shared" si="21"/>
        <v>1</v>
      </c>
      <c r="S200" s="73">
        <f t="shared" si="22"/>
        <v>1</v>
      </c>
      <c r="T200">
        <f t="shared" si="24"/>
        <v>0</v>
      </c>
    </row>
    <row r="201" spans="1:20" ht="168.75" customHeight="1">
      <c r="A201" s="46">
        <v>299</v>
      </c>
      <c r="B201" s="53" t="s">
        <v>471</v>
      </c>
      <c r="C201" s="50" t="s">
        <v>25</v>
      </c>
      <c r="D201" s="64" t="s">
        <v>1184</v>
      </c>
      <c r="E201" s="5" t="s">
        <v>909</v>
      </c>
      <c r="F201" s="19" t="s">
        <v>208</v>
      </c>
      <c r="G201" s="19" t="s">
        <v>186</v>
      </c>
      <c r="H201" s="20" t="s">
        <v>209</v>
      </c>
      <c r="I201" s="21" t="s">
        <v>187</v>
      </c>
      <c r="J201" s="33">
        <v>3</v>
      </c>
      <c r="K201" s="34">
        <v>45342</v>
      </c>
      <c r="L201" s="34">
        <v>45371</v>
      </c>
      <c r="M201" s="215">
        <f t="shared" ref="M201:M206" si="25">(+L201-K201)/7</f>
        <v>4.1428571428571432</v>
      </c>
      <c r="N201" s="220">
        <v>3</v>
      </c>
      <c r="O201" s="221" t="s">
        <v>957</v>
      </c>
      <c r="P201" s="71">
        <v>3</v>
      </c>
      <c r="Q201" s="73">
        <f t="shared" ref="Q201:Q257" si="26">P201/J201</f>
        <v>1</v>
      </c>
      <c r="R201" s="73">
        <f t="shared" ref="R201:R258" si="27">N201/J201</f>
        <v>1</v>
      </c>
      <c r="S201" s="73">
        <f t="shared" ref="S201:S257" si="28">N201/P201</f>
        <v>1</v>
      </c>
      <c r="T201">
        <f t="shared" si="24"/>
        <v>0</v>
      </c>
    </row>
    <row r="202" spans="1:20" ht="230.25">
      <c r="A202" s="46">
        <v>300</v>
      </c>
      <c r="B202" s="53" t="s">
        <v>472</v>
      </c>
      <c r="C202" s="50" t="s">
        <v>25</v>
      </c>
      <c r="D202" s="64" t="s">
        <v>1184</v>
      </c>
      <c r="E202" s="5" t="s">
        <v>909</v>
      </c>
      <c r="F202" s="19" t="s">
        <v>208</v>
      </c>
      <c r="G202" s="19" t="s">
        <v>186</v>
      </c>
      <c r="H202" s="20" t="s">
        <v>210</v>
      </c>
      <c r="I202" s="21" t="s">
        <v>188</v>
      </c>
      <c r="J202" s="33">
        <v>4</v>
      </c>
      <c r="K202" s="34">
        <v>45342</v>
      </c>
      <c r="L202" s="34">
        <v>45626</v>
      </c>
      <c r="M202" s="215">
        <f t="shared" si="25"/>
        <v>40.571428571428569</v>
      </c>
      <c r="N202" s="220">
        <v>4</v>
      </c>
      <c r="O202" s="221" t="s">
        <v>887</v>
      </c>
      <c r="P202" s="71">
        <v>4</v>
      </c>
      <c r="Q202" s="73">
        <f t="shared" si="26"/>
        <v>1</v>
      </c>
      <c r="R202" s="73">
        <f t="shared" si="27"/>
        <v>1</v>
      </c>
      <c r="S202" s="73">
        <f t="shared" si="28"/>
        <v>1</v>
      </c>
      <c r="T202">
        <f t="shared" si="24"/>
        <v>0</v>
      </c>
    </row>
    <row r="203" spans="1:20" ht="230.25">
      <c r="A203" s="46">
        <v>301</v>
      </c>
      <c r="B203" s="53" t="s">
        <v>473</v>
      </c>
      <c r="C203" s="50" t="s">
        <v>25</v>
      </c>
      <c r="D203" s="64" t="s">
        <v>1184</v>
      </c>
      <c r="E203" s="5" t="s">
        <v>909</v>
      </c>
      <c r="F203" s="19" t="s">
        <v>208</v>
      </c>
      <c r="G203" s="19" t="s">
        <v>186</v>
      </c>
      <c r="H203" s="20" t="s">
        <v>211</v>
      </c>
      <c r="I203" s="21" t="s">
        <v>189</v>
      </c>
      <c r="J203" s="33">
        <v>12</v>
      </c>
      <c r="K203" s="34">
        <v>45342</v>
      </c>
      <c r="L203" s="34">
        <v>45641</v>
      </c>
      <c r="M203" s="215">
        <f t="shared" si="25"/>
        <v>42.714285714285715</v>
      </c>
      <c r="N203" s="220">
        <v>12</v>
      </c>
      <c r="O203" s="214" t="s">
        <v>1038</v>
      </c>
      <c r="P203" s="71">
        <v>12</v>
      </c>
      <c r="Q203" s="73">
        <f t="shared" si="26"/>
        <v>1</v>
      </c>
      <c r="R203" s="73">
        <f t="shared" si="27"/>
        <v>1</v>
      </c>
      <c r="S203" s="73">
        <f t="shared" si="28"/>
        <v>1</v>
      </c>
      <c r="T203">
        <f t="shared" si="24"/>
        <v>0</v>
      </c>
    </row>
    <row r="204" spans="1:20" ht="170.25" customHeight="1">
      <c r="A204" s="46">
        <v>302</v>
      </c>
      <c r="B204" s="53" t="s">
        <v>474</v>
      </c>
      <c r="C204" s="50" t="s">
        <v>25</v>
      </c>
      <c r="D204" s="64" t="s">
        <v>1184</v>
      </c>
      <c r="E204" s="5" t="s">
        <v>909</v>
      </c>
      <c r="F204" s="19" t="s">
        <v>208</v>
      </c>
      <c r="G204" s="19" t="s">
        <v>186</v>
      </c>
      <c r="H204" s="20" t="s">
        <v>212</v>
      </c>
      <c r="I204" s="21" t="s">
        <v>190</v>
      </c>
      <c r="J204" s="33">
        <v>6</v>
      </c>
      <c r="K204" s="34">
        <v>45342</v>
      </c>
      <c r="L204" s="34">
        <v>45626</v>
      </c>
      <c r="M204" s="215">
        <f t="shared" si="25"/>
        <v>40.571428571428569</v>
      </c>
      <c r="N204" s="220">
        <v>6</v>
      </c>
      <c r="O204" s="221" t="s">
        <v>966</v>
      </c>
      <c r="P204" s="71">
        <v>6</v>
      </c>
      <c r="Q204" s="73">
        <f t="shared" si="26"/>
        <v>1</v>
      </c>
      <c r="R204" s="73">
        <f t="shared" si="27"/>
        <v>1</v>
      </c>
      <c r="S204" s="73">
        <f t="shared" si="28"/>
        <v>1</v>
      </c>
      <c r="T204">
        <f t="shared" si="24"/>
        <v>0</v>
      </c>
    </row>
    <row r="205" spans="1:20" ht="148.5" customHeight="1">
      <c r="A205" s="46">
        <v>303</v>
      </c>
      <c r="B205" s="53" t="s">
        <v>475</v>
      </c>
      <c r="C205" s="50" t="s">
        <v>25</v>
      </c>
      <c r="D205" s="64" t="s">
        <v>1184</v>
      </c>
      <c r="E205" s="5" t="s">
        <v>909</v>
      </c>
      <c r="F205" s="19" t="s">
        <v>208</v>
      </c>
      <c r="G205" s="19" t="s">
        <v>186</v>
      </c>
      <c r="H205" s="20" t="s">
        <v>191</v>
      </c>
      <c r="I205" s="21" t="s">
        <v>192</v>
      </c>
      <c r="J205" s="33">
        <v>6</v>
      </c>
      <c r="K205" s="34">
        <v>45342</v>
      </c>
      <c r="L205" s="34">
        <v>45646</v>
      </c>
      <c r="M205" s="215">
        <f t="shared" si="25"/>
        <v>43.428571428571431</v>
      </c>
      <c r="N205" s="220">
        <v>6</v>
      </c>
      <c r="O205" s="221" t="s">
        <v>1067</v>
      </c>
      <c r="P205" s="71">
        <v>6</v>
      </c>
      <c r="Q205" s="73">
        <f t="shared" si="26"/>
        <v>1</v>
      </c>
      <c r="R205" s="73">
        <f t="shared" si="27"/>
        <v>1</v>
      </c>
      <c r="S205" s="73">
        <f t="shared" si="28"/>
        <v>1</v>
      </c>
      <c r="T205">
        <f t="shared" si="24"/>
        <v>0</v>
      </c>
    </row>
    <row r="206" spans="1:20" ht="230.25">
      <c r="A206" s="46">
        <v>304</v>
      </c>
      <c r="B206" s="53" t="s">
        <v>476</v>
      </c>
      <c r="C206" s="50" t="s">
        <v>25</v>
      </c>
      <c r="D206" s="64" t="s">
        <v>1184</v>
      </c>
      <c r="E206" s="5" t="s">
        <v>909</v>
      </c>
      <c r="F206" s="19" t="s">
        <v>208</v>
      </c>
      <c r="G206" s="19" t="s">
        <v>186</v>
      </c>
      <c r="H206" s="20" t="s">
        <v>213</v>
      </c>
      <c r="I206" s="21" t="s">
        <v>193</v>
      </c>
      <c r="J206" s="33">
        <v>5</v>
      </c>
      <c r="K206" s="34">
        <v>45342</v>
      </c>
      <c r="L206" s="34">
        <v>45641</v>
      </c>
      <c r="M206" s="215">
        <f t="shared" si="25"/>
        <v>42.714285714285715</v>
      </c>
      <c r="N206" s="220">
        <v>5</v>
      </c>
      <c r="O206" s="221" t="s">
        <v>1040</v>
      </c>
      <c r="P206" s="71">
        <v>5</v>
      </c>
      <c r="Q206" s="73">
        <f t="shared" si="26"/>
        <v>1</v>
      </c>
      <c r="R206" s="73">
        <f t="shared" si="27"/>
        <v>1</v>
      </c>
      <c r="S206" s="73">
        <f t="shared" si="28"/>
        <v>1</v>
      </c>
      <c r="T206">
        <f t="shared" si="24"/>
        <v>0</v>
      </c>
    </row>
    <row r="207" spans="1:20" ht="243">
      <c r="A207" s="46">
        <v>310</v>
      </c>
      <c r="B207" s="53" t="s">
        <v>477</v>
      </c>
      <c r="C207" s="50" t="s">
        <v>25</v>
      </c>
      <c r="D207" s="64" t="s">
        <v>1185</v>
      </c>
      <c r="E207" s="40" t="s">
        <v>803</v>
      </c>
      <c r="F207" s="41" t="s">
        <v>228</v>
      </c>
      <c r="G207" s="41" t="s">
        <v>229</v>
      </c>
      <c r="H207" s="13" t="s">
        <v>230</v>
      </c>
      <c r="I207" s="15" t="s">
        <v>78</v>
      </c>
      <c r="J207" s="15">
        <v>1</v>
      </c>
      <c r="K207" s="16">
        <v>45292</v>
      </c>
      <c r="L207" s="16">
        <v>45351</v>
      </c>
      <c r="M207" s="215">
        <f>(+L207-K207)/7</f>
        <v>8.4285714285714288</v>
      </c>
      <c r="N207" s="220">
        <v>1</v>
      </c>
      <c r="O207" s="214" t="s">
        <v>961</v>
      </c>
      <c r="P207" s="71">
        <v>1</v>
      </c>
      <c r="Q207" s="73">
        <f t="shared" si="26"/>
        <v>1</v>
      </c>
      <c r="R207" s="73">
        <f t="shared" si="27"/>
        <v>1</v>
      </c>
      <c r="S207" s="73">
        <f t="shared" si="28"/>
        <v>1</v>
      </c>
      <c r="T207">
        <f t="shared" si="24"/>
        <v>0</v>
      </c>
    </row>
    <row r="208" spans="1:20" ht="171" customHeight="1">
      <c r="A208" s="46">
        <v>311</v>
      </c>
      <c r="B208" s="53" t="s">
        <v>478</v>
      </c>
      <c r="C208" s="50" t="s">
        <v>25</v>
      </c>
      <c r="D208" s="64" t="s">
        <v>1185</v>
      </c>
      <c r="E208" s="40" t="s">
        <v>803</v>
      </c>
      <c r="F208" s="41" t="s">
        <v>228</v>
      </c>
      <c r="G208" s="41" t="s">
        <v>229</v>
      </c>
      <c r="H208" s="13" t="s">
        <v>231</v>
      </c>
      <c r="I208" s="15" t="s">
        <v>78</v>
      </c>
      <c r="J208" s="15">
        <v>1</v>
      </c>
      <c r="K208" s="16">
        <v>45292</v>
      </c>
      <c r="L208" s="16">
        <v>45351</v>
      </c>
      <c r="M208" s="215">
        <f>(+L208-K208)/7</f>
        <v>8.4285714285714288</v>
      </c>
      <c r="N208" s="220">
        <v>1</v>
      </c>
      <c r="O208" s="214" t="s">
        <v>936</v>
      </c>
      <c r="P208" s="71">
        <v>1</v>
      </c>
      <c r="Q208" s="73">
        <f t="shared" si="26"/>
        <v>1</v>
      </c>
      <c r="R208" s="73">
        <f t="shared" si="27"/>
        <v>1</v>
      </c>
      <c r="S208" s="73">
        <f t="shared" si="28"/>
        <v>1</v>
      </c>
      <c r="T208">
        <f t="shared" si="24"/>
        <v>0</v>
      </c>
    </row>
    <row r="209" spans="1:20" ht="243">
      <c r="A209" s="46">
        <v>312</v>
      </c>
      <c r="B209" s="53" t="s">
        <v>479</v>
      </c>
      <c r="C209" s="50" t="s">
        <v>25</v>
      </c>
      <c r="D209" s="64" t="s">
        <v>1185</v>
      </c>
      <c r="E209" s="40" t="s">
        <v>803</v>
      </c>
      <c r="F209" s="41" t="s">
        <v>228</v>
      </c>
      <c r="G209" s="41" t="s">
        <v>229</v>
      </c>
      <c r="H209" s="13" t="s">
        <v>232</v>
      </c>
      <c r="I209" s="15" t="s">
        <v>78</v>
      </c>
      <c r="J209" s="15">
        <v>1</v>
      </c>
      <c r="K209" s="16">
        <v>45292</v>
      </c>
      <c r="L209" s="16">
        <v>45351</v>
      </c>
      <c r="M209" s="215">
        <f>(+L209-K209)/7</f>
        <v>8.4285714285714288</v>
      </c>
      <c r="N209" s="220">
        <v>1</v>
      </c>
      <c r="O209" s="214" t="s">
        <v>938</v>
      </c>
      <c r="P209" s="71">
        <v>1</v>
      </c>
      <c r="Q209" s="73">
        <f t="shared" si="26"/>
        <v>1</v>
      </c>
      <c r="R209" s="73">
        <f t="shared" si="27"/>
        <v>1</v>
      </c>
      <c r="S209" s="73">
        <f t="shared" si="28"/>
        <v>1</v>
      </c>
      <c r="T209">
        <f t="shared" si="24"/>
        <v>0</v>
      </c>
    </row>
    <row r="210" spans="1:20" ht="243">
      <c r="A210" s="46">
        <v>313</v>
      </c>
      <c r="B210" s="53" t="s">
        <v>480</v>
      </c>
      <c r="C210" s="50" t="s">
        <v>25</v>
      </c>
      <c r="D210" s="64" t="s">
        <v>1185</v>
      </c>
      <c r="E210" s="40" t="s">
        <v>803</v>
      </c>
      <c r="F210" s="41" t="s">
        <v>228</v>
      </c>
      <c r="G210" s="41" t="s">
        <v>229</v>
      </c>
      <c r="H210" s="13" t="s">
        <v>233</v>
      </c>
      <c r="I210" s="15" t="s">
        <v>78</v>
      </c>
      <c r="J210" s="15">
        <v>1</v>
      </c>
      <c r="K210" s="16">
        <v>45292</v>
      </c>
      <c r="L210" s="16">
        <v>45351</v>
      </c>
      <c r="M210" s="215">
        <f t="shared" ref="M210:M217" si="29">(+L210-K210)/7</f>
        <v>8.4285714285714288</v>
      </c>
      <c r="N210" s="212">
        <v>1</v>
      </c>
      <c r="O210" s="221" t="s">
        <v>941</v>
      </c>
      <c r="P210" s="71">
        <v>1</v>
      </c>
      <c r="Q210" s="73">
        <f t="shared" si="26"/>
        <v>1</v>
      </c>
      <c r="R210" s="73">
        <f t="shared" si="27"/>
        <v>1</v>
      </c>
      <c r="S210" s="73">
        <f t="shared" si="28"/>
        <v>1</v>
      </c>
      <c r="T210">
        <f t="shared" si="24"/>
        <v>0</v>
      </c>
    </row>
    <row r="211" spans="1:20" ht="243">
      <c r="A211" s="46">
        <v>314</v>
      </c>
      <c r="B211" s="53" t="s">
        <v>481</v>
      </c>
      <c r="C211" s="50" t="s">
        <v>25</v>
      </c>
      <c r="D211" s="64" t="s">
        <v>1185</v>
      </c>
      <c r="E211" s="40" t="s">
        <v>803</v>
      </c>
      <c r="F211" s="41" t="s">
        <v>228</v>
      </c>
      <c r="G211" s="41" t="s">
        <v>229</v>
      </c>
      <c r="H211" s="13" t="s">
        <v>234</v>
      </c>
      <c r="I211" s="15" t="s">
        <v>78</v>
      </c>
      <c r="J211" s="15">
        <v>1</v>
      </c>
      <c r="K211" s="16">
        <v>45292</v>
      </c>
      <c r="L211" s="16">
        <v>45351</v>
      </c>
      <c r="M211" s="215">
        <f t="shared" si="29"/>
        <v>8.4285714285714288</v>
      </c>
      <c r="N211" s="15">
        <v>1</v>
      </c>
      <c r="O211" s="221" t="s">
        <v>942</v>
      </c>
      <c r="P211" s="71">
        <v>1</v>
      </c>
      <c r="Q211" s="73">
        <f t="shared" si="26"/>
        <v>1</v>
      </c>
      <c r="R211" s="73">
        <f t="shared" si="27"/>
        <v>1</v>
      </c>
      <c r="S211" s="73">
        <f t="shared" si="28"/>
        <v>1</v>
      </c>
      <c r="T211">
        <f t="shared" si="24"/>
        <v>0</v>
      </c>
    </row>
    <row r="212" spans="1:20" ht="143.25" customHeight="1">
      <c r="A212" s="46">
        <v>315</v>
      </c>
      <c r="B212" s="53" t="s">
        <v>482</v>
      </c>
      <c r="C212" s="50" t="s">
        <v>25</v>
      </c>
      <c r="D212" s="64" t="s">
        <v>1185</v>
      </c>
      <c r="E212" s="40" t="s">
        <v>803</v>
      </c>
      <c r="F212" s="41" t="s">
        <v>228</v>
      </c>
      <c r="G212" s="41" t="s">
        <v>229</v>
      </c>
      <c r="H212" s="13" t="s">
        <v>235</v>
      </c>
      <c r="I212" s="15" t="s">
        <v>236</v>
      </c>
      <c r="J212" s="15">
        <v>10</v>
      </c>
      <c r="K212" s="16">
        <v>45292</v>
      </c>
      <c r="L212" s="16">
        <v>45443</v>
      </c>
      <c r="M212" s="215">
        <f t="shared" si="29"/>
        <v>21.571428571428573</v>
      </c>
      <c r="N212" s="15">
        <v>10</v>
      </c>
      <c r="O212" s="221" t="s">
        <v>958</v>
      </c>
      <c r="P212" s="71">
        <v>10</v>
      </c>
      <c r="Q212" s="73">
        <f t="shared" si="26"/>
        <v>1</v>
      </c>
      <c r="R212" s="73">
        <f t="shared" si="27"/>
        <v>1</v>
      </c>
      <c r="S212" s="73">
        <f t="shared" si="28"/>
        <v>1</v>
      </c>
      <c r="T212">
        <f t="shared" si="24"/>
        <v>0</v>
      </c>
    </row>
    <row r="213" spans="1:20" ht="243">
      <c r="A213" s="46">
        <v>316</v>
      </c>
      <c r="B213" s="53" t="s">
        <v>483</v>
      </c>
      <c r="C213" s="50" t="s">
        <v>25</v>
      </c>
      <c r="D213" s="64" t="s">
        <v>1185</v>
      </c>
      <c r="E213" s="40" t="s">
        <v>803</v>
      </c>
      <c r="F213" s="41" t="s">
        <v>228</v>
      </c>
      <c r="G213" s="41" t="s">
        <v>229</v>
      </c>
      <c r="H213" s="13" t="s">
        <v>237</v>
      </c>
      <c r="I213" s="15" t="s">
        <v>78</v>
      </c>
      <c r="J213" s="15">
        <v>1</v>
      </c>
      <c r="K213" s="16">
        <v>45323</v>
      </c>
      <c r="L213" s="16">
        <v>45351</v>
      </c>
      <c r="M213" s="215">
        <f t="shared" si="29"/>
        <v>4</v>
      </c>
      <c r="N213" s="15">
        <v>1</v>
      </c>
      <c r="O213" s="221" t="s">
        <v>941</v>
      </c>
      <c r="P213" s="71">
        <v>1</v>
      </c>
      <c r="Q213" s="73">
        <f t="shared" si="26"/>
        <v>1</v>
      </c>
      <c r="R213" s="73">
        <f t="shared" si="27"/>
        <v>1</v>
      </c>
      <c r="S213" s="73">
        <f t="shared" si="28"/>
        <v>1</v>
      </c>
      <c r="T213">
        <f t="shared" si="24"/>
        <v>0</v>
      </c>
    </row>
    <row r="214" spans="1:20" ht="243">
      <c r="A214" s="46">
        <v>317</v>
      </c>
      <c r="B214" s="53" t="s">
        <v>484</v>
      </c>
      <c r="C214" s="50" t="s">
        <v>25</v>
      </c>
      <c r="D214" s="64" t="s">
        <v>1185</v>
      </c>
      <c r="E214" s="40" t="s">
        <v>803</v>
      </c>
      <c r="F214" s="41" t="s">
        <v>228</v>
      </c>
      <c r="G214" s="41" t="s">
        <v>229</v>
      </c>
      <c r="H214" s="13" t="s">
        <v>238</v>
      </c>
      <c r="I214" s="15" t="s">
        <v>78</v>
      </c>
      <c r="J214" s="15">
        <v>1</v>
      </c>
      <c r="K214" s="16">
        <v>45323</v>
      </c>
      <c r="L214" s="16">
        <v>45351</v>
      </c>
      <c r="M214" s="215">
        <f t="shared" si="29"/>
        <v>4</v>
      </c>
      <c r="N214" s="15">
        <v>1</v>
      </c>
      <c r="O214" s="221" t="s">
        <v>941</v>
      </c>
      <c r="P214" s="71">
        <v>1</v>
      </c>
      <c r="Q214" s="73">
        <f t="shared" si="26"/>
        <v>1</v>
      </c>
      <c r="R214" s="73">
        <f t="shared" si="27"/>
        <v>1</v>
      </c>
      <c r="S214" s="73">
        <f t="shared" si="28"/>
        <v>1</v>
      </c>
      <c r="T214">
        <f t="shared" si="24"/>
        <v>0</v>
      </c>
    </row>
    <row r="215" spans="1:20" ht="243">
      <c r="A215" s="46">
        <v>318</v>
      </c>
      <c r="B215" s="53" t="s">
        <v>485</v>
      </c>
      <c r="C215" s="50" t="s">
        <v>25</v>
      </c>
      <c r="D215" s="64" t="s">
        <v>1185</v>
      </c>
      <c r="E215" s="40" t="s">
        <v>803</v>
      </c>
      <c r="F215" s="41" t="s">
        <v>228</v>
      </c>
      <c r="G215" s="41" t="s">
        <v>229</v>
      </c>
      <c r="H215" s="13" t="s">
        <v>239</v>
      </c>
      <c r="I215" s="15" t="s">
        <v>240</v>
      </c>
      <c r="J215" s="15">
        <v>2</v>
      </c>
      <c r="K215" s="16">
        <v>45292</v>
      </c>
      <c r="L215" s="16">
        <v>45641</v>
      </c>
      <c r="M215" s="215">
        <f t="shared" si="29"/>
        <v>49.857142857142854</v>
      </c>
      <c r="N215" s="15">
        <v>2</v>
      </c>
      <c r="O215" s="214" t="s">
        <v>1035</v>
      </c>
      <c r="P215" s="71">
        <v>2</v>
      </c>
      <c r="Q215" s="73">
        <f t="shared" si="26"/>
        <v>1</v>
      </c>
      <c r="R215" s="73">
        <f t="shared" si="27"/>
        <v>1</v>
      </c>
      <c r="S215" s="73">
        <f t="shared" si="28"/>
        <v>1</v>
      </c>
      <c r="T215">
        <f t="shared" si="24"/>
        <v>0</v>
      </c>
    </row>
    <row r="216" spans="1:20" ht="229.5">
      <c r="A216" s="46">
        <v>319</v>
      </c>
      <c r="B216" s="53" t="s">
        <v>486</v>
      </c>
      <c r="C216" s="50" t="s">
        <v>25</v>
      </c>
      <c r="D216" s="64" t="s">
        <v>1186</v>
      </c>
      <c r="E216" s="19" t="s">
        <v>910</v>
      </c>
      <c r="F216" s="19" t="s">
        <v>241</v>
      </c>
      <c r="G216" s="19" t="s">
        <v>242</v>
      </c>
      <c r="H216" s="21" t="s">
        <v>243</v>
      </c>
      <c r="I216" s="21" t="s">
        <v>244</v>
      </c>
      <c r="J216" s="33">
        <v>1</v>
      </c>
      <c r="K216" s="34">
        <v>45337</v>
      </c>
      <c r="L216" s="34">
        <v>45442</v>
      </c>
      <c r="M216" s="215">
        <f t="shared" si="29"/>
        <v>15</v>
      </c>
      <c r="N216" s="33">
        <v>1</v>
      </c>
      <c r="O216" s="221" t="s">
        <v>954</v>
      </c>
      <c r="P216" s="71">
        <v>1</v>
      </c>
      <c r="Q216" s="73">
        <f t="shared" si="26"/>
        <v>1</v>
      </c>
      <c r="R216" s="73">
        <f t="shared" si="27"/>
        <v>1</v>
      </c>
      <c r="S216" s="73">
        <f t="shared" si="28"/>
        <v>1</v>
      </c>
      <c r="T216">
        <f t="shared" si="24"/>
        <v>0</v>
      </c>
    </row>
    <row r="217" spans="1:20" ht="229.5">
      <c r="A217" s="46">
        <v>320</v>
      </c>
      <c r="B217" s="53" t="s">
        <v>487</v>
      </c>
      <c r="C217" s="50" t="s">
        <v>25</v>
      </c>
      <c r="D217" s="64" t="s">
        <v>1186</v>
      </c>
      <c r="E217" s="19" t="s">
        <v>910</v>
      </c>
      <c r="F217" s="19" t="s">
        <v>241</v>
      </c>
      <c r="G217" s="19" t="s">
        <v>242</v>
      </c>
      <c r="H217" s="21" t="s">
        <v>245</v>
      </c>
      <c r="I217" s="21" t="s">
        <v>246</v>
      </c>
      <c r="J217" s="33">
        <v>1</v>
      </c>
      <c r="K217" s="34">
        <v>45337</v>
      </c>
      <c r="L217" s="34">
        <v>45442</v>
      </c>
      <c r="M217" s="215">
        <f t="shared" si="29"/>
        <v>15</v>
      </c>
      <c r="N217" s="213">
        <v>1</v>
      </c>
      <c r="O217" s="214" t="s">
        <v>945</v>
      </c>
      <c r="P217" s="71">
        <v>1</v>
      </c>
      <c r="Q217" s="73">
        <f t="shared" si="26"/>
        <v>1</v>
      </c>
      <c r="R217" s="73">
        <f t="shared" si="27"/>
        <v>1</v>
      </c>
      <c r="S217" s="73">
        <f t="shared" si="28"/>
        <v>1</v>
      </c>
      <c r="T217">
        <f t="shared" si="24"/>
        <v>0</v>
      </c>
    </row>
    <row r="218" spans="1:20" ht="272.25">
      <c r="A218" s="46">
        <v>324</v>
      </c>
      <c r="B218" s="53" t="s">
        <v>488</v>
      </c>
      <c r="C218" s="50" t="s">
        <v>25</v>
      </c>
      <c r="D218" s="64" t="s">
        <v>1187</v>
      </c>
      <c r="E218" s="5" t="s">
        <v>911</v>
      </c>
      <c r="F218" s="19" t="s">
        <v>208</v>
      </c>
      <c r="G218" s="19" t="s">
        <v>186</v>
      </c>
      <c r="H218" s="20" t="s">
        <v>209</v>
      </c>
      <c r="I218" s="21" t="s">
        <v>187</v>
      </c>
      <c r="J218" s="33">
        <v>3</v>
      </c>
      <c r="K218" s="34">
        <v>45342</v>
      </c>
      <c r="L218" s="34">
        <v>45371</v>
      </c>
      <c r="M218" s="212">
        <f t="shared" ref="M218:M270" si="30">(+L218-K218)/7</f>
        <v>4.1428571428571432</v>
      </c>
      <c r="N218" s="213">
        <v>3</v>
      </c>
      <c r="O218" s="214" t="s">
        <v>957</v>
      </c>
      <c r="P218" s="71">
        <v>3</v>
      </c>
      <c r="Q218" s="73">
        <f t="shared" si="26"/>
        <v>1</v>
      </c>
      <c r="R218" s="73">
        <f t="shared" si="27"/>
        <v>1</v>
      </c>
      <c r="S218" s="73">
        <f t="shared" si="28"/>
        <v>1</v>
      </c>
      <c r="T218">
        <f t="shared" ref="T218:T270" si="31">P218-N218</f>
        <v>0</v>
      </c>
    </row>
    <row r="219" spans="1:20" ht="272.25">
      <c r="A219" s="46">
        <v>325</v>
      </c>
      <c r="B219" s="53" t="s">
        <v>489</v>
      </c>
      <c r="C219" s="50" t="s">
        <v>25</v>
      </c>
      <c r="D219" s="64" t="s">
        <v>1187</v>
      </c>
      <c r="E219" s="5" t="s">
        <v>911</v>
      </c>
      <c r="F219" s="19" t="s">
        <v>208</v>
      </c>
      <c r="G219" s="19" t="s">
        <v>186</v>
      </c>
      <c r="H219" s="20" t="s">
        <v>210</v>
      </c>
      <c r="I219" s="21" t="s">
        <v>188</v>
      </c>
      <c r="J219" s="33">
        <v>4</v>
      </c>
      <c r="K219" s="34">
        <v>45342</v>
      </c>
      <c r="L219" s="34">
        <v>45626</v>
      </c>
      <c r="M219" s="212">
        <f t="shared" si="30"/>
        <v>40.571428571428569</v>
      </c>
      <c r="N219" s="213">
        <v>4</v>
      </c>
      <c r="O219" s="214" t="s">
        <v>1115</v>
      </c>
      <c r="P219" s="71">
        <v>4</v>
      </c>
      <c r="Q219" s="73">
        <f t="shared" si="26"/>
        <v>1</v>
      </c>
      <c r="R219" s="73">
        <f t="shared" si="27"/>
        <v>1</v>
      </c>
      <c r="S219" s="73">
        <f t="shared" si="28"/>
        <v>1</v>
      </c>
      <c r="T219">
        <f t="shared" si="31"/>
        <v>0</v>
      </c>
    </row>
    <row r="220" spans="1:20" ht="171.75" customHeight="1">
      <c r="A220" s="46">
        <v>326</v>
      </c>
      <c r="B220" s="53" t="s">
        <v>490</v>
      </c>
      <c r="C220" s="50" t="s">
        <v>25</v>
      </c>
      <c r="D220" s="64" t="s">
        <v>1187</v>
      </c>
      <c r="E220" s="5" t="s">
        <v>912</v>
      </c>
      <c r="F220" s="19" t="s">
        <v>208</v>
      </c>
      <c r="G220" s="19" t="s">
        <v>186</v>
      </c>
      <c r="H220" s="20" t="s">
        <v>211</v>
      </c>
      <c r="I220" s="21" t="s">
        <v>189</v>
      </c>
      <c r="J220" s="33">
        <v>12</v>
      </c>
      <c r="K220" s="34">
        <v>45342</v>
      </c>
      <c r="L220" s="34">
        <v>45641</v>
      </c>
      <c r="M220" s="212">
        <f t="shared" si="30"/>
        <v>42.714285714285715</v>
      </c>
      <c r="N220" s="213">
        <v>12</v>
      </c>
      <c r="O220" s="214" t="s">
        <v>1038</v>
      </c>
      <c r="P220" s="71">
        <v>12</v>
      </c>
      <c r="Q220" s="73">
        <f t="shared" si="26"/>
        <v>1</v>
      </c>
      <c r="R220" s="73">
        <f t="shared" si="27"/>
        <v>1</v>
      </c>
      <c r="S220" s="73">
        <f t="shared" si="28"/>
        <v>1</v>
      </c>
      <c r="T220">
        <f t="shared" si="31"/>
        <v>0</v>
      </c>
    </row>
    <row r="221" spans="1:20" ht="168.75" customHeight="1">
      <c r="A221" s="46">
        <v>327</v>
      </c>
      <c r="B221" s="53" t="s">
        <v>491</v>
      </c>
      <c r="C221" s="50" t="s">
        <v>25</v>
      </c>
      <c r="D221" s="64" t="s">
        <v>1187</v>
      </c>
      <c r="E221" s="5" t="s">
        <v>911</v>
      </c>
      <c r="F221" s="19" t="s">
        <v>208</v>
      </c>
      <c r="G221" s="19" t="s">
        <v>186</v>
      </c>
      <c r="H221" s="20" t="s">
        <v>212</v>
      </c>
      <c r="I221" s="21" t="s">
        <v>190</v>
      </c>
      <c r="J221" s="33">
        <v>6</v>
      </c>
      <c r="K221" s="34">
        <v>45342</v>
      </c>
      <c r="L221" s="34">
        <v>45626</v>
      </c>
      <c r="M221" s="212">
        <f t="shared" si="30"/>
        <v>40.571428571428569</v>
      </c>
      <c r="N221" s="213">
        <v>6</v>
      </c>
      <c r="O221" s="214" t="s">
        <v>966</v>
      </c>
      <c r="P221" s="71">
        <v>6</v>
      </c>
      <c r="Q221" s="73">
        <f t="shared" si="26"/>
        <v>1</v>
      </c>
      <c r="R221" s="73">
        <f t="shared" si="27"/>
        <v>1</v>
      </c>
      <c r="S221" s="73">
        <f t="shared" si="28"/>
        <v>1</v>
      </c>
      <c r="T221">
        <f t="shared" si="31"/>
        <v>0</v>
      </c>
    </row>
    <row r="222" spans="1:20" ht="272.25">
      <c r="A222" s="46">
        <v>328</v>
      </c>
      <c r="B222" s="53" t="s">
        <v>492</v>
      </c>
      <c r="C222" s="50" t="s">
        <v>25</v>
      </c>
      <c r="D222" s="64" t="s">
        <v>1187</v>
      </c>
      <c r="E222" s="5" t="s">
        <v>912</v>
      </c>
      <c r="F222" s="19" t="s">
        <v>208</v>
      </c>
      <c r="G222" s="19" t="s">
        <v>186</v>
      </c>
      <c r="H222" s="20" t="s">
        <v>191</v>
      </c>
      <c r="I222" s="21" t="s">
        <v>192</v>
      </c>
      <c r="J222" s="33">
        <v>6</v>
      </c>
      <c r="K222" s="34">
        <v>45342</v>
      </c>
      <c r="L222" s="34">
        <v>45646</v>
      </c>
      <c r="M222" s="212">
        <f t="shared" si="30"/>
        <v>43.428571428571431</v>
      </c>
      <c r="N222" s="213">
        <v>6</v>
      </c>
      <c r="O222" s="214" t="s">
        <v>1067</v>
      </c>
      <c r="P222" s="71">
        <v>6</v>
      </c>
      <c r="Q222" s="73">
        <f t="shared" si="26"/>
        <v>1</v>
      </c>
      <c r="R222" s="73">
        <f t="shared" si="27"/>
        <v>1</v>
      </c>
      <c r="S222" s="73">
        <f t="shared" si="28"/>
        <v>1</v>
      </c>
      <c r="T222">
        <f t="shared" si="31"/>
        <v>0</v>
      </c>
    </row>
    <row r="223" spans="1:20" ht="272.25">
      <c r="A223" s="46">
        <v>329</v>
      </c>
      <c r="B223" s="53" t="s">
        <v>493</v>
      </c>
      <c r="C223" s="50" t="s">
        <v>25</v>
      </c>
      <c r="D223" s="64" t="s">
        <v>1187</v>
      </c>
      <c r="E223" s="5" t="s">
        <v>913</v>
      </c>
      <c r="F223" s="19" t="s">
        <v>208</v>
      </c>
      <c r="G223" s="19" t="s">
        <v>186</v>
      </c>
      <c r="H223" s="20" t="s">
        <v>213</v>
      </c>
      <c r="I223" s="21" t="s">
        <v>193</v>
      </c>
      <c r="J223" s="33">
        <v>5</v>
      </c>
      <c r="K223" s="34">
        <v>45342</v>
      </c>
      <c r="L223" s="34">
        <v>45641</v>
      </c>
      <c r="M223" s="212">
        <f t="shared" si="30"/>
        <v>42.714285714285715</v>
      </c>
      <c r="N223" s="213">
        <v>5</v>
      </c>
      <c r="O223" s="214" t="s">
        <v>1041</v>
      </c>
      <c r="P223" s="71">
        <v>5</v>
      </c>
      <c r="Q223" s="73">
        <f t="shared" si="26"/>
        <v>1</v>
      </c>
      <c r="R223" s="73">
        <f t="shared" si="27"/>
        <v>1</v>
      </c>
      <c r="S223" s="73">
        <f t="shared" si="28"/>
        <v>1</v>
      </c>
      <c r="T223">
        <f t="shared" si="31"/>
        <v>0</v>
      </c>
    </row>
    <row r="224" spans="1:20" ht="243">
      <c r="A224" s="46">
        <v>330</v>
      </c>
      <c r="B224" s="53" t="s">
        <v>494</v>
      </c>
      <c r="C224" s="50" t="s">
        <v>25</v>
      </c>
      <c r="D224" s="64" t="s">
        <v>1188</v>
      </c>
      <c r="E224" s="5" t="s">
        <v>808</v>
      </c>
      <c r="F224" s="19" t="s">
        <v>981</v>
      </c>
      <c r="G224" s="19" t="s">
        <v>186</v>
      </c>
      <c r="H224" s="20" t="s">
        <v>209</v>
      </c>
      <c r="I224" s="21" t="s">
        <v>187</v>
      </c>
      <c r="J224" s="33">
        <v>3</v>
      </c>
      <c r="K224" s="34">
        <v>45342</v>
      </c>
      <c r="L224" s="34">
        <v>45371</v>
      </c>
      <c r="M224" s="212">
        <f t="shared" si="30"/>
        <v>4.1428571428571432</v>
      </c>
      <c r="N224" s="213">
        <v>3</v>
      </c>
      <c r="O224" s="214" t="s">
        <v>957</v>
      </c>
      <c r="P224" s="71">
        <v>3</v>
      </c>
      <c r="Q224" s="73">
        <f t="shared" si="26"/>
        <v>1</v>
      </c>
      <c r="R224" s="73">
        <f t="shared" si="27"/>
        <v>1</v>
      </c>
      <c r="S224" s="73">
        <f t="shared" si="28"/>
        <v>1</v>
      </c>
      <c r="T224">
        <f t="shared" si="31"/>
        <v>0</v>
      </c>
    </row>
    <row r="225" spans="1:20" ht="243">
      <c r="A225" s="46">
        <v>331</v>
      </c>
      <c r="B225" s="53" t="s">
        <v>495</v>
      </c>
      <c r="C225" s="50" t="s">
        <v>25</v>
      </c>
      <c r="D225" s="64" t="s">
        <v>1188</v>
      </c>
      <c r="E225" s="5" t="s">
        <v>808</v>
      </c>
      <c r="F225" s="19" t="s">
        <v>208</v>
      </c>
      <c r="G225" s="19" t="s">
        <v>186</v>
      </c>
      <c r="H225" s="20" t="s">
        <v>210</v>
      </c>
      <c r="I225" s="21" t="s">
        <v>188</v>
      </c>
      <c r="J225" s="33">
        <v>4</v>
      </c>
      <c r="K225" s="34">
        <v>45342</v>
      </c>
      <c r="L225" s="34">
        <v>45626</v>
      </c>
      <c r="M225" s="212">
        <f t="shared" si="30"/>
        <v>40.571428571428569</v>
      </c>
      <c r="N225" s="213">
        <v>4</v>
      </c>
      <c r="O225" s="214" t="s">
        <v>887</v>
      </c>
      <c r="P225" s="71">
        <v>4</v>
      </c>
      <c r="Q225" s="73">
        <f t="shared" si="26"/>
        <v>1</v>
      </c>
      <c r="R225" s="73">
        <f t="shared" si="27"/>
        <v>1</v>
      </c>
      <c r="S225" s="73">
        <f t="shared" si="28"/>
        <v>1</v>
      </c>
      <c r="T225">
        <f t="shared" si="31"/>
        <v>0</v>
      </c>
    </row>
    <row r="226" spans="1:20" ht="243">
      <c r="A226" s="46">
        <v>332</v>
      </c>
      <c r="B226" s="53" t="s">
        <v>496</v>
      </c>
      <c r="C226" s="50" t="s">
        <v>25</v>
      </c>
      <c r="D226" s="64" t="s">
        <v>1188</v>
      </c>
      <c r="E226" s="5" t="s">
        <v>808</v>
      </c>
      <c r="F226" s="19" t="s">
        <v>208</v>
      </c>
      <c r="G226" s="19" t="s">
        <v>186</v>
      </c>
      <c r="H226" s="20" t="s">
        <v>211</v>
      </c>
      <c r="I226" s="21" t="s">
        <v>189</v>
      </c>
      <c r="J226" s="33">
        <v>12</v>
      </c>
      <c r="K226" s="34">
        <v>45342</v>
      </c>
      <c r="L226" s="34">
        <v>45641</v>
      </c>
      <c r="M226" s="212">
        <f t="shared" si="30"/>
        <v>42.714285714285715</v>
      </c>
      <c r="N226" s="213">
        <v>12</v>
      </c>
      <c r="O226" s="214" t="s">
        <v>1038</v>
      </c>
      <c r="P226" s="71">
        <v>12</v>
      </c>
      <c r="Q226" s="73">
        <f t="shared" si="26"/>
        <v>1</v>
      </c>
      <c r="R226" s="73">
        <f t="shared" si="27"/>
        <v>1</v>
      </c>
      <c r="S226" s="73">
        <f t="shared" si="28"/>
        <v>1</v>
      </c>
      <c r="T226">
        <f t="shared" si="31"/>
        <v>0</v>
      </c>
    </row>
    <row r="227" spans="1:20" ht="175.5" customHeight="1">
      <c r="A227" s="46">
        <v>333</v>
      </c>
      <c r="B227" s="53" t="s">
        <v>497</v>
      </c>
      <c r="C227" s="50" t="s">
        <v>25</v>
      </c>
      <c r="D227" s="64" t="s">
        <v>1188</v>
      </c>
      <c r="E227" s="5" t="s">
        <v>808</v>
      </c>
      <c r="F227" s="19" t="s">
        <v>208</v>
      </c>
      <c r="G227" s="19" t="s">
        <v>186</v>
      </c>
      <c r="H227" s="20" t="s">
        <v>212</v>
      </c>
      <c r="I227" s="21" t="s">
        <v>190</v>
      </c>
      <c r="J227" s="33">
        <v>6</v>
      </c>
      <c r="K227" s="34">
        <v>45342</v>
      </c>
      <c r="L227" s="34">
        <v>45626</v>
      </c>
      <c r="M227" s="212">
        <f t="shared" si="30"/>
        <v>40.571428571428569</v>
      </c>
      <c r="N227" s="213">
        <v>6</v>
      </c>
      <c r="O227" s="214" t="s">
        <v>966</v>
      </c>
      <c r="P227" s="71">
        <v>6</v>
      </c>
      <c r="Q227" s="73">
        <f t="shared" si="26"/>
        <v>1</v>
      </c>
      <c r="R227" s="73">
        <f t="shared" si="27"/>
        <v>1</v>
      </c>
      <c r="S227" s="73">
        <f t="shared" si="28"/>
        <v>1</v>
      </c>
      <c r="T227">
        <f t="shared" si="31"/>
        <v>0</v>
      </c>
    </row>
    <row r="228" spans="1:20" ht="243">
      <c r="A228" s="46">
        <v>334</v>
      </c>
      <c r="B228" s="53" t="s">
        <v>498</v>
      </c>
      <c r="C228" s="50" t="s">
        <v>25</v>
      </c>
      <c r="D228" s="64" t="s">
        <v>1188</v>
      </c>
      <c r="E228" s="5" t="s">
        <v>808</v>
      </c>
      <c r="F228" s="19" t="s">
        <v>208</v>
      </c>
      <c r="G228" s="19" t="s">
        <v>186</v>
      </c>
      <c r="H228" s="20" t="s">
        <v>191</v>
      </c>
      <c r="I228" s="21" t="s">
        <v>192</v>
      </c>
      <c r="J228" s="33">
        <v>6</v>
      </c>
      <c r="K228" s="34">
        <v>45342</v>
      </c>
      <c r="L228" s="34">
        <v>45646</v>
      </c>
      <c r="M228" s="212">
        <f t="shared" si="30"/>
        <v>43.428571428571431</v>
      </c>
      <c r="N228" s="213">
        <v>6</v>
      </c>
      <c r="O228" s="214" t="s">
        <v>1067</v>
      </c>
      <c r="P228" s="71">
        <v>6</v>
      </c>
      <c r="Q228" s="73">
        <f t="shared" si="26"/>
        <v>1</v>
      </c>
      <c r="R228" s="73">
        <f t="shared" si="27"/>
        <v>1</v>
      </c>
      <c r="S228" s="73">
        <f t="shared" si="28"/>
        <v>1</v>
      </c>
      <c r="T228">
        <f t="shared" si="31"/>
        <v>0</v>
      </c>
    </row>
    <row r="229" spans="1:20" ht="243">
      <c r="A229" s="46">
        <v>335</v>
      </c>
      <c r="B229" s="53" t="s">
        <v>499</v>
      </c>
      <c r="C229" s="50" t="s">
        <v>25</v>
      </c>
      <c r="D229" s="64" t="s">
        <v>1188</v>
      </c>
      <c r="E229" s="5" t="s">
        <v>808</v>
      </c>
      <c r="F229" s="19" t="s">
        <v>208</v>
      </c>
      <c r="G229" s="19" t="s">
        <v>186</v>
      </c>
      <c r="H229" s="20" t="s">
        <v>213</v>
      </c>
      <c r="I229" s="21" t="s">
        <v>193</v>
      </c>
      <c r="J229" s="33">
        <v>5</v>
      </c>
      <c r="K229" s="34">
        <v>45342</v>
      </c>
      <c r="L229" s="34">
        <v>45641</v>
      </c>
      <c r="M229" s="212">
        <f t="shared" si="30"/>
        <v>42.714285714285715</v>
      </c>
      <c r="N229" s="213">
        <v>5</v>
      </c>
      <c r="O229" s="214" t="s">
        <v>1041</v>
      </c>
      <c r="P229" s="71">
        <v>5</v>
      </c>
      <c r="Q229" s="73">
        <f t="shared" si="26"/>
        <v>1</v>
      </c>
      <c r="R229" s="73">
        <f t="shared" si="27"/>
        <v>1</v>
      </c>
      <c r="S229" s="73">
        <f t="shared" si="28"/>
        <v>1</v>
      </c>
      <c r="T229">
        <f t="shared" si="31"/>
        <v>0</v>
      </c>
    </row>
    <row r="230" spans="1:20" ht="243">
      <c r="A230" s="46">
        <v>336</v>
      </c>
      <c r="B230" s="53" t="s">
        <v>500</v>
      </c>
      <c r="C230" s="50" t="s">
        <v>25</v>
      </c>
      <c r="D230" s="64" t="s">
        <v>1189</v>
      </c>
      <c r="E230" s="5" t="s">
        <v>809</v>
      </c>
      <c r="F230" s="19" t="s">
        <v>208</v>
      </c>
      <c r="G230" s="19" t="s">
        <v>186</v>
      </c>
      <c r="H230" s="20" t="s">
        <v>209</v>
      </c>
      <c r="I230" s="21" t="s">
        <v>187</v>
      </c>
      <c r="J230" s="33">
        <v>3</v>
      </c>
      <c r="K230" s="34">
        <v>45342</v>
      </c>
      <c r="L230" s="34">
        <v>45371</v>
      </c>
      <c r="M230" s="212">
        <f t="shared" si="30"/>
        <v>4.1428571428571432</v>
      </c>
      <c r="N230" s="213">
        <v>3</v>
      </c>
      <c r="O230" s="214" t="s">
        <v>957</v>
      </c>
      <c r="P230" s="71">
        <v>3</v>
      </c>
      <c r="Q230" s="73">
        <f t="shared" si="26"/>
        <v>1</v>
      </c>
      <c r="R230" s="73">
        <f t="shared" si="27"/>
        <v>1</v>
      </c>
      <c r="S230" s="73">
        <f t="shared" si="28"/>
        <v>1</v>
      </c>
      <c r="T230">
        <f t="shared" si="31"/>
        <v>0</v>
      </c>
    </row>
    <row r="231" spans="1:20" ht="235.5" customHeight="1">
      <c r="A231" s="46">
        <v>337</v>
      </c>
      <c r="B231" s="53" t="s">
        <v>501</v>
      </c>
      <c r="C231" s="50" t="s">
        <v>25</v>
      </c>
      <c r="D231" s="64" t="s">
        <v>1189</v>
      </c>
      <c r="E231" s="5" t="s">
        <v>809</v>
      </c>
      <c r="F231" s="19" t="s">
        <v>208</v>
      </c>
      <c r="G231" s="19" t="s">
        <v>186</v>
      </c>
      <c r="H231" s="20" t="s">
        <v>210</v>
      </c>
      <c r="I231" s="21" t="s">
        <v>188</v>
      </c>
      <c r="J231" s="33">
        <v>4</v>
      </c>
      <c r="K231" s="34">
        <v>45342</v>
      </c>
      <c r="L231" s="34">
        <v>45626</v>
      </c>
      <c r="M231" s="212">
        <f t="shared" si="30"/>
        <v>40.571428571428569</v>
      </c>
      <c r="N231" s="213">
        <v>4</v>
      </c>
      <c r="O231" s="214" t="s">
        <v>887</v>
      </c>
      <c r="P231" s="71">
        <v>4</v>
      </c>
      <c r="Q231" s="73">
        <f t="shared" si="26"/>
        <v>1</v>
      </c>
      <c r="R231" s="73">
        <f t="shared" si="27"/>
        <v>1</v>
      </c>
      <c r="S231" s="73">
        <f t="shared" si="28"/>
        <v>1</v>
      </c>
      <c r="T231">
        <f t="shared" si="31"/>
        <v>0</v>
      </c>
    </row>
    <row r="232" spans="1:20" ht="243">
      <c r="A232" s="46">
        <v>338</v>
      </c>
      <c r="B232" s="53" t="s">
        <v>502</v>
      </c>
      <c r="C232" s="50" t="s">
        <v>25</v>
      </c>
      <c r="D232" s="64" t="s">
        <v>1189</v>
      </c>
      <c r="E232" s="5" t="s">
        <v>809</v>
      </c>
      <c r="F232" s="19" t="s">
        <v>208</v>
      </c>
      <c r="G232" s="19" t="s">
        <v>186</v>
      </c>
      <c r="H232" s="20" t="s">
        <v>211</v>
      </c>
      <c r="I232" s="21" t="s">
        <v>189</v>
      </c>
      <c r="J232" s="33">
        <v>12</v>
      </c>
      <c r="K232" s="34">
        <v>45342</v>
      </c>
      <c r="L232" s="34">
        <v>45641</v>
      </c>
      <c r="M232" s="212">
        <f t="shared" si="30"/>
        <v>42.714285714285715</v>
      </c>
      <c r="N232" s="213">
        <v>12</v>
      </c>
      <c r="O232" s="214" t="s">
        <v>1038</v>
      </c>
      <c r="P232" s="71">
        <v>12</v>
      </c>
      <c r="Q232" s="73">
        <f t="shared" si="26"/>
        <v>1</v>
      </c>
      <c r="R232" s="73">
        <f t="shared" si="27"/>
        <v>1</v>
      </c>
      <c r="S232" s="73">
        <f t="shared" si="28"/>
        <v>1</v>
      </c>
      <c r="T232">
        <f t="shared" si="31"/>
        <v>0</v>
      </c>
    </row>
    <row r="233" spans="1:20" ht="243">
      <c r="A233" s="46">
        <v>339</v>
      </c>
      <c r="B233" s="53" t="s">
        <v>503</v>
      </c>
      <c r="C233" s="50" t="s">
        <v>25</v>
      </c>
      <c r="D233" s="64" t="s">
        <v>1189</v>
      </c>
      <c r="E233" s="5" t="s">
        <v>809</v>
      </c>
      <c r="F233" s="19" t="s">
        <v>208</v>
      </c>
      <c r="G233" s="19" t="s">
        <v>186</v>
      </c>
      <c r="H233" s="20" t="s">
        <v>212</v>
      </c>
      <c r="I233" s="21" t="s">
        <v>190</v>
      </c>
      <c r="J233" s="33">
        <v>6</v>
      </c>
      <c r="K233" s="34">
        <v>45342</v>
      </c>
      <c r="L233" s="34">
        <v>45626</v>
      </c>
      <c r="M233" s="212">
        <f t="shared" si="30"/>
        <v>40.571428571428569</v>
      </c>
      <c r="N233" s="213">
        <v>6</v>
      </c>
      <c r="O233" s="214" t="s">
        <v>1030</v>
      </c>
      <c r="P233" s="71">
        <v>6</v>
      </c>
      <c r="Q233" s="73">
        <f t="shared" si="26"/>
        <v>1</v>
      </c>
      <c r="R233" s="73">
        <f t="shared" si="27"/>
        <v>1</v>
      </c>
      <c r="S233" s="73">
        <f t="shared" si="28"/>
        <v>1</v>
      </c>
      <c r="T233">
        <f t="shared" si="31"/>
        <v>0</v>
      </c>
    </row>
    <row r="234" spans="1:20" ht="243">
      <c r="A234" s="46">
        <v>340</v>
      </c>
      <c r="B234" s="53" t="s">
        <v>504</v>
      </c>
      <c r="C234" s="50" t="s">
        <v>25</v>
      </c>
      <c r="D234" s="64" t="s">
        <v>1189</v>
      </c>
      <c r="E234" s="5" t="s">
        <v>809</v>
      </c>
      <c r="F234" s="19" t="s">
        <v>208</v>
      </c>
      <c r="G234" s="19" t="s">
        <v>186</v>
      </c>
      <c r="H234" s="20" t="s">
        <v>191</v>
      </c>
      <c r="I234" s="21" t="s">
        <v>192</v>
      </c>
      <c r="J234" s="33">
        <v>6</v>
      </c>
      <c r="K234" s="34">
        <v>45342</v>
      </c>
      <c r="L234" s="34">
        <v>45646</v>
      </c>
      <c r="M234" s="212">
        <f t="shared" si="30"/>
        <v>43.428571428571431</v>
      </c>
      <c r="N234" s="213">
        <v>6</v>
      </c>
      <c r="O234" s="214" t="s">
        <v>1067</v>
      </c>
      <c r="P234" s="71">
        <v>6</v>
      </c>
      <c r="Q234" s="73">
        <f t="shared" si="26"/>
        <v>1</v>
      </c>
      <c r="R234" s="73">
        <f t="shared" si="27"/>
        <v>1</v>
      </c>
      <c r="S234" s="73">
        <f t="shared" si="28"/>
        <v>1</v>
      </c>
      <c r="T234">
        <f t="shared" si="31"/>
        <v>0</v>
      </c>
    </row>
    <row r="235" spans="1:20" ht="213.75" customHeight="1">
      <c r="A235" s="46">
        <v>341</v>
      </c>
      <c r="B235" s="53" t="s">
        <v>505</v>
      </c>
      <c r="C235" s="50" t="s">
        <v>25</v>
      </c>
      <c r="D235" s="64" t="s">
        <v>1189</v>
      </c>
      <c r="E235" s="5" t="s">
        <v>809</v>
      </c>
      <c r="F235" s="19" t="s">
        <v>208</v>
      </c>
      <c r="G235" s="19" t="s">
        <v>186</v>
      </c>
      <c r="H235" s="20" t="s">
        <v>213</v>
      </c>
      <c r="I235" s="21" t="s">
        <v>193</v>
      </c>
      <c r="J235" s="33">
        <v>5</v>
      </c>
      <c r="K235" s="34">
        <v>45342</v>
      </c>
      <c r="L235" s="34">
        <v>45641</v>
      </c>
      <c r="M235" s="212">
        <f t="shared" si="30"/>
        <v>42.714285714285715</v>
      </c>
      <c r="N235" s="213">
        <v>5</v>
      </c>
      <c r="O235" s="214" t="s">
        <v>1041</v>
      </c>
      <c r="P235" s="71">
        <v>5</v>
      </c>
      <c r="Q235" s="73">
        <f t="shared" si="26"/>
        <v>1</v>
      </c>
      <c r="R235" s="73">
        <f t="shared" si="27"/>
        <v>1</v>
      </c>
      <c r="S235" s="73">
        <f t="shared" si="28"/>
        <v>1</v>
      </c>
      <c r="T235">
        <f t="shared" si="31"/>
        <v>0</v>
      </c>
    </row>
    <row r="236" spans="1:20" ht="243">
      <c r="A236" s="46">
        <v>342</v>
      </c>
      <c r="B236" s="53" t="s">
        <v>506</v>
      </c>
      <c r="C236" s="50" t="s">
        <v>25</v>
      </c>
      <c r="D236" s="64" t="s">
        <v>1190</v>
      </c>
      <c r="E236" s="5" t="s">
        <v>810</v>
      </c>
      <c r="F236" s="19" t="s">
        <v>208</v>
      </c>
      <c r="G236" s="19" t="s">
        <v>186</v>
      </c>
      <c r="H236" s="20" t="s">
        <v>209</v>
      </c>
      <c r="I236" s="21" t="s">
        <v>187</v>
      </c>
      <c r="J236" s="33">
        <v>3</v>
      </c>
      <c r="K236" s="34">
        <v>45342</v>
      </c>
      <c r="L236" s="34">
        <v>45371</v>
      </c>
      <c r="M236" s="212">
        <f t="shared" si="30"/>
        <v>4.1428571428571432</v>
      </c>
      <c r="N236" s="213">
        <v>3</v>
      </c>
      <c r="O236" s="214" t="s">
        <v>957</v>
      </c>
      <c r="P236" s="71">
        <v>3</v>
      </c>
      <c r="Q236" s="73">
        <f t="shared" si="26"/>
        <v>1</v>
      </c>
      <c r="R236" s="73">
        <f t="shared" si="27"/>
        <v>1</v>
      </c>
      <c r="S236" s="73">
        <f t="shared" si="28"/>
        <v>1</v>
      </c>
      <c r="T236">
        <f t="shared" si="31"/>
        <v>0</v>
      </c>
    </row>
    <row r="237" spans="1:20" ht="243">
      <c r="A237" s="46">
        <v>343</v>
      </c>
      <c r="B237" s="53" t="s">
        <v>507</v>
      </c>
      <c r="C237" s="50" t="s">
        <v>25</v>
      </c>
      <c r="D237" s="64" t="s">
        <v>1190</v>
      </c>
      <c r="E237" s="5" t="s">
        <v>810</v>
      </c>
      <c r="F237" s="19" t="s">
        <v>208</v>
      </c>
      <c r="G237" s="19" t="s">
        <v>186</v>
      </c>
      <c r="H237" s="20" t="s">
        <v>210</v>
      </c>
      <c r="I237" s="21" t="s">
        <v>188</v>
      </c>
      <c r="J237" s="33">
        <v>4</v>
      </c>
      <c r="K237" s="34">
        <v>45342</v>
      </c>
      <c r="L237" s="34">
        <v>45626</v>
      </c>
      <c r="M237" s="212">
        <f t="shared" si="30"/>
        <v>40.571428571428569</v>
      </c>
      <c r="N237" s="213">
        <v>4</v>
      </c>
      <c r="O237" s="214" t="s">
        <v>887</v>
      </c>
      <c r="P237" s="71">
        <v>4</v>
      </c>
      <c r="Q237" s="73">
        <f t="shared" si="26"/>
        <v>1</v>
      </c>
      <c r="R237" s="73">
        <f t="shared" si="27"/>
        <v>1</v>
      </c>
      <c r="S237" s="73">
        <f t="shared" si="28"/>
        <v>1</v>
      </c>
      <c r="T237">
        <f t="shared" si="31"/>
        <v>0</v>
      </c>
    </row>
    <row r="238" spans="1:20" ht="204" customHeight="1">
      <c r="A238" s="46">
        <v>344</v>
      </c>
      <c r="B238" s="53" t="s">
        <v>508</v>
      </c>
      <c r="C238" s="50" t="s">
        <v>25</v>
      </c>
      <c r="D238" s="64" t="s">
        <v>1190</v>
      </c>
      <c r="E238" s="5" t="s">
        <v>810</v>
      </c>
      <c r="F238" s="19" t="s">
        <v>208</v>
      </c>
      <c r="G238" s="19" t="s">
        <v>186</v>
      </c>
      <c r="H238" s="20" t="s">
        <v>211</v>
      </c>
      <c r="I238" s="21" t="s">
        <v>189</v>
      </c>
      <c r="J238" s="33">
        <v>12</v>
      </c>
      <c r="K238" s="34">
        <v>45342</v>
      </c>
      <c r="L238" s="34">
        <v>45641</v>
      </c>
      <c r="M238" s="212">
        <f t="shared" si="30"/>
        <v>42.714285714285715</v>
      </c>
      <c r="N238" s="213">
        <v>12</v>
      </c>
      <c r="O238" s="214" t="s">
        <v>1038</v>
      </c>
      <c r="P238" s="71">
        <v>12</v>
      </c>
      <c r="Q238" s="73">
        <f t="shared" si="26"/>
        <v>1</v>
      </c>
      <c r="R238" s="73">
        <f t="shared" si="27"/>
        <v>1</v>
      </c>
      <c r="S238" s="73">
        <f t="shared" si="28"/>
        <v>1</v>
      </c>
      <c r="T238">
        <f t="shared" si="31"/>
        <v>0</v>
      </c>
    </row>
    <row r="239" spans="1:20" ht="243">
      <c r="A239" s="46">
        <v>345</v>
      </c>
      <c r="B239" s="53" t="s">
        <v>509</v>
      </c>
      <c r="C239" s="50" t="s">
        <v>25</v>
      </c>
      <c r="D239" s="64" t="s">
        <v>1190</v>
      </c>
      <c r="E239" s="5" t="s">
        <v>810</v>
      </c>
      <c r="F239" s="19" t="s">
        <v>208</v>
      </c>
      <c r="G239" s="19" t="s">
        <v>186</v>
      </c>
      <c r="H239" s="20" t="s">
        <v>212</v>
      </c>
      <c r="I239" s="21" t="s">
        <v>190</v>
      </c>
      <c r="J239" s="33">
        <v>6</v>
      </c>
      <c r="K239" s="34">
        <v>45342</v>
      </c>
      <c r="L239" s="34">
        <v>45626</v>
      </c>
      <c r="M239" s="212">
        <f t="shared" si="30"/>
        <v>40.571428571428569</v>
      </c>
      <c r="N239" s="213">
        <v>6</v>
      </c>
      <c r="O239" s="214" t="s">
        <v>1031</v>
      </c>
      <c r="P239" s="71">
        <v>6</v>
      </c>
      <c r="Q239" s="73">
        <f t="shared" si="26"/>
        <v>1</v>
      </c>
      <c r="R239" s="73">
        <f t="shared" si="27"/>
        <v>1</v>
      </c>
      <c r="S239" s="73">
        <f t="shared" si="28"/>
        <v>1</v>
      </c>
      <c r="T239">
        <f t="shared" si="31"/>
        <v>0</v>
      </c>
    </row>
    <row r="240" spans="1:20" ht="243">
      <c r="A240" s="46">
        <v>346</v>
      </c>
      <c r="B240" s="53" t="s">
        <v>510</v>
      </c>
      <c r="C240" s="50" t="s">
        <v>25</v>
      </c>
      <c r="D240" s="64" t="s">
        <v>1190</v>
      </c>
      <c r="E240" s="5" t="s">
        <v>810</v>
      </c>
      <c r="F240" s="19" t="s">
        <v>208</v>
      </c>
      <c r="G240" s="19" t="s">
        <v>186</v>
      </c>
      <c r="H240" s="20" t="s">
        <v>191</v>
      </c>
      <c r="I240" s="21" t="s">
        <v>192</v>
      </c>
      <c r="J240" s="33">
        <v>6</v>
      </c>
      <c r="K240" s="34">
        <v>45342</v>
      </c>
      <c r="L240" s="34">
        <v>45646</v>
      </c>
      <c r="M240" s="212">
        <f t="shared" si="30"/>
        <v>43.428571428571431</v>
      </c>
      <c r="N240" s="213">
        <v>6</v>
      </c>
      <c r="O240" s="214" t="s">
        <v>1067</v>
      </c>
      <c r="P240" s="71">
        <v>6</v>
      </c>
      <c r="Q240" s="73">
        <f t="shared" si="26"/>
        <v>1</v>
      </c>
      <c r="R240" s="73">
        <f t="shared" si="27"/>
        <v>1</v>
      </c>
      <c r="S240" s="73">
        <f t="shared" si="28"/>
        <v>1</v>
      </c>
      <c r="T240">
        <f t="shared" si="31"/>
        <v>0</v>
      </c>
    </row>
    <row r="241" spans="1:20" ht="243">
      <c r="A241" s="46">
        <v>347</v>
      </c>
      <c r="B241" s="53" t="s">
        <v>511</v>
      </c>
      <c r="C241" s="50" t="s">
        <v>25</v>
      </c>
      <c r="D241" s="64" t="s">
        <v>1190</v>
      </c>
      <c r="E241" s="5" t="s">
        <v>810</v>
      </c>
      <c r="F241" s="19" t="s">
        <v>208</v>
      </c>
      <c r="G241" s="19" t="s">
        <v>186</v>
      </c>
      <c r="H241" s="20" t="s">
        <v>213</v>
      </c>
      <c r="I241" s="21" t="s">
        <v>193</v>
      </c>
      <c r="J241" s="33">
        <v>5</v>
      </c>
      <c r="K241" s="34">
        <v>45342</v>
      </c>
      <c r="L241" s="34">
        <v>45641</v>
      </c>
      <c r="M241" s="212">
        <f t="shared" si="30"/>
        <v>42.714285714285715</v>
      </c>
      <c r="N241" s="213">
        <v>5</v>
      </c>
      <c r="O241" s="214" t="s">
        <v>1041</v>
      </c>
      <c r="P241" s="71">
        <v>5</v>
      </c>
      <c r="Q241" s="73">
        <f t="shared" si="26"/>
        <v>1</v>
      </c>
      <c r="R241" s="73">
        <f t="shared" si="27"/>
        <v>1</v>
      </c>
      <c r="S241" s="73">
        <f t="shared" si="28"/>
        <v>1</v>
      </c>
      <c r="T241">
        <f t="shared" si="31"/>
        <v>0</v>
      </c>
    </row>
    <row r="242" spans="1:20" ht="229.5">
      <c r="A242" s="46">
        <v>348</v>
      </c>
      <c r="B242" s="53" t="s">
        <v>512</v>
      </c>
      <c r="C242" s="50" t="s">
        <v>25</v>
      </c>
      <c r="D242" s="64" t="s">
        <v>1191</v>
      </c>
      <c r="E242" s="5" t="s">
        <v>914</v>
      </c>
      <c r="F242" s="19" t="s">
        <v>208</v>
      </c>
      <c r="G242" s="19" t="s">
        <v>186</v>
      </c>
      <c r="H242" s="20" t="s">
        <v>209</v>
      </c>
      <c r="I242" s="21" t="s">
        <v>187</v>
      </c>
      <c r="J242" s="33">
        <v>3</v>
      </c>
      <c r="K242" s="34">
        <v>45342</v>
      </c>
      <c r="L242" s="34">
        <v>45371</v>
      </c>
      <c r="M242" s="212">
        <f t="shared" si="30"/>
        <v>4.1428571428571432</v>
      </c>
      <c r="N242" s="213">
        <v>3</v>
      </c>
      <c r="O242" s="214" t="s">
        <v>957</v>
      </c>
      <c r="P242" s="71">
        <v>3</v>
      </c>
      <c r="Q242" s="73">
        <f t="shared" si="26"/>
        <v>1</v>
      </c>
      <c r="R242" s="73">
        <f t="shared" si="27"/>
        <v>1</v>
      </c>
      <c r="S242" s="73">
        <f t="shared" si="28"/>
        <v>1</v>
      </c>
      <c r="T242">
        <f t="shared" si="31"/>
        <v>0</v>
      </c>
    </row>
    <row r="243" spans="1:20" ht="230.25" customHeight="1">
      <c r="A243" s="46">
        <v>349</v>
      </c>
      <c r="B243" s="53" t="s">
        <v>513</v>
      </c>
      <c r="C243" s="50" t="s">
        <v>25</v>
      </c>
      <c r="D243" s="64" t="s">
        <v>1191</v>
      </c>
      <c r="E243" s="5" t="s">
        <v>915</v>
      </c>
      <c r="F243" s="19" t="s">
        <v>208</v>
      </c>
      <c r="G243" s="19" t="s">
        <v>186</v>
      </c>
      <c r="H243" s="20" t="s">
        <v>210</v>
      </c>
      <c r="I243" s="21" t="s">
        <v>188</v>
      </c>
      <c r="J243" s="33">
        <v>4</v>
      </c>
      <c r="K243" s="34">
        <v>45342</v>
      </c>
      <c r="L243" s="34">
        <v>45626</v>
      </c>
      <c r="M243" s="212">
        <f t="shared" si="30"/>
        <v>40.571428571428569</v>
      </c>
      <c r="N243" s="213">
        <v>4</v>
      </c>
      <c r="O243" s="214" t="s">
        <v>887</v>
      </c>
      <c r="P243" s="71">
        <v>4</v>
      </c>
      <c r="Q243" s="73">
        <f t="shared" si="26"/>
        <v>1</v>
      </c>
      <c r="R243" s="73">
        <f t="shared" si="27"/>
        <v>1</v>
      </c>
      <c r="S243" s="73">
        <f t="shared" si="28"/>
        <v>1</v>
      </c>
      <c r="T243">
        <f t="shared" si="31"/>
        <v>0</v>
      </c>
    </row>
    <row r="244" spans="1:20" ht="222.75" customHeight="1">
      <c r="A244" s="46">
        <v>350</v>
      </c>
      <c r="B244" s="53" t="s">
        <v>514</v>
      </c>
      <c r="C244" s="50" t="s">
        <v>25</v>
      </c>
      <c r="D244" s="64" t="s">
        <v>1191</v>
      </c>
      <c r="E244" s="5" t="s">
        <v>916</v>
      </c>
      <c r="F244" s="19" t="s">
        <v>208</v>
      </c>
      <c r="G244" s="19" t="s">
        <v>186</v>
      </c>
      <c r="H244" s="20" t="s">
        <v>211</v>
      </c>
      <c r="I244" s="21" t="s">
        <v>189</v>
      </c>
      <c r="J244" s="33">
        <v>12</v>
      </c>
      <c r="K244" s="34">
        <v>45342</v>
      </c>
      <c r="L244" s="34">
        <v>45641</v>
      </c>
      <c r="M244" s="212">
        <f t="shared" si="30"/>
        <v>42.714285714285715</v>
      </c>
      <c r="N244" s="213">
        <v>12</v>
      </c>
      <c r="O244" s="214" t="s">
        <v>1038</v>
      </c>
      <c r="P244" s="71">
        <v>12</v>
      </c>
      <c r="Q244" s="73">
        <f t="shared" si="26"/>
        <v>1</v>
      </c>
      <c r="R244" s="73">
        <f t="shared" si="27"/>
        <v>1</v>
      </c>
      <c r="S244" s="73">
        <f t="shared" si="28"/>
        <v>1</v>
      </c>
      <c r="T244">
        <f t="shared" si="31"/>
        <v>0</v>
      </c>
    </row>
    <row r="245" spans="1:20" ht="229.5">
      <c r="A245" s="46">
        <v>351</v>
      </c>
      <c r="B245" s="53" t="s">
        <v>515</v>
      </c>
      <c r="C245" s="50" t="s">
        <v>25</v>
      </c>
      <c r="D245" s="64" t="s">
        <v>1191</v>
      </c>
      <c r="E245" s="5" t="s">
        <v>917</v>
      </c>
      <c r="F245" s="19" t="s">
        <v>208</v>
      </c>
      <c r="G245" s="19" t="s">
        <v>186</v>
      </c>
      <c r="H245" s="20" t="s">
        <v>212</v>
      </c>
      <c r="I245" s="21" t="s">
        <v>190</v>
      </c>
      <c r="J245" s="33">
        <v>6</v>
      </c>
      <c r="K245" s="34">
        <v>45342</v>
      </c>
      <c r="L245" s="34">
        <v>45626</v>
      </c>
      <c r="M245" s="212">
        <f t="shared" si="30"/>
        <v>40.571428571428569</v>
      </c>
      <c r="N245" s="213">
        <v>6</v>
      </c>
      <c r="O245" s="214" t="s">
        <v>1032</v>
      </c>
      <c r="P245" s="71">
        <v>6</v>
      </c>
      <c r="Q245" s="73">
        <f t="shared" si="26"/>
        <v>1</v>
      </c>
      <c r="R245" s="73">
        <f t="shared" si="27"/>
        <v>1</v>
      </c>
      <c r="S245" s="73">
        <f t="shared" si="28"/>
        <v>1</v>
      </c>
      <c r="T245">
        <f t="shared" si="31"/>
        <v>0</v>
      </c>
    </row>
    <row r="246" spans="1:20" ht="147" customHeight="1">
      <c r="A246" s="46">
        <v>352</v>
      </c>
      <c r="B246" s="53" t="s">
        <v>516</v>
      </c>
      <c r="C246" s="50" t="s">
        <v>25</v>
      </c>
      <c r="D246" s="64" t="s">
        <v>1191</v>
      </c>
      <c r="E246" s="5" t="s">
        <v>918</v>
      </c>
      <c r="F246" s="19" t="s">
        <v>208</v>
      </c>
      <c r="G246" s="19" t="s">
        <v>186</v>
      </c>
      <c r="H246" s="20" t="s">
        <v>191</v>
      </c>
      <c r="I246" s="21" t="s">
        <v>192</v>
      </c>
      <c r="J246" s="33">
        <v>6</v>
      </c>
      <c r="K246" s="34">
        <v>45342</v>
      </c>
      <c r="L246" s="34">
        <v>45646</v>
      </c>
      <c r="M246" s="212">
        <f t="shared" si="30"/>
        <v>43.428571428571431</v>
      </c>
      <c r="N246" s="213">
        <v>6</v>
      </c>
      <c r="O246" s="214" t="s">
        <v>1067</v>
      </c>
      <c r="P246" s="71">
        <v>6</v>
      </c>
      <c r="Q246" s="73">
        <f t="shared" si="26"/>
        <v>1</v>
      </c>
      <c r="R246" s="73">
        <f t="shared" si="27"/>
        <v>1</v>
      </c>
      <c r="S246" s="73">
        <f t="shared" si="28"/>
        <v>1</v>
      </c>
      <c r="T246">
        <f t="shared" si="31"/>
        <v>0</v>
      </c>
    </row>
    <row r="247" spans="1:20" ht="229.5">
      <c r="A247" s="46">
        <v>353</v>
      </c>
      <c r="B247" s="53" t="s">
        <v>517</v>
      </c>
      <c r="C247" s="50" t="s">
        <v>25</v>
      </c>
      <c r="D247" s="64" t="s">
        <v>1191</v>
      </c>
      <c r="E247" s="5" t="s">
        <v>919</v>
      </c>
      <c r="F247" s="19" t="s">
        <v>208</v>
      </c>
      <c r="G247" s="19" t="s">
        <v>186</v>
      </c>
      <c r="H247" s="20" t="s">
        <v>213</v>
      </c>
      <c r="I247" s="21" t="s">
        <v>193</v>
      </c>
      <c r="J247" s="33">
        <v>5</v>
      </c>
      <c r="K247" s="34">
        <v>45342</v>
      </c>
      <c r="L247" s="34">
        <v>45641</v>
      </c>
      <c r="M247" s="212">
        <f t="shared" si="30"/>
        <v>42.714285714285715</v>
      </c>
      <c r="N247" s="213">
        <v>5</v>
      </c>
      <c r="O247" s="214" t="s">
        <v>1062</v>
      </c>
      <c r="P247" s="71">
        <v>5</v>
      </c>
      <c r="Q247" s="73">
        <f t="shared" si="26"/>
        <v>1</v>
      </c>
      <c r="R247" s="73">
        <f t="shared" si="27"/>
        <v>1</v>
      </c>
      <c r="S247" s="73">
        <f t="shared" si="28"/>
        <v>1</v>
      </c>
      <c r="T247">
        <f t="shared" si="31"/>
        <v>0</v>
      </c>
    </row>
    <row r="248" spans="1:20" ht="168.75" customHeight="1">
      <c r="A248" s="46">
        <v>354</v>
      </c>
      <c r="B248" s="53" t="s">
        <v>518</v>
      </c>
      <c r="C248" s="50" t="s">
        <v>25</v>
      </c>
      <c r="D248" s="64" t="s">
        <v>1192</v>
      </c>
      <c r="E248" s="5" t="s">
        <v>920</v>
      </c>
      <c r="F248" s="19" t="s">
        <v>208</v>
      </c>
      <c r="G248" s="19" t="s">
        <v>186</v>
      </c>
      <c r="H248" s="20" t="s">
        <v>209</v>
      </c>
      <c r="I248" s="21" t="s">
        <v>187</v>
      </c>
      <c r="J248" s="33">
        <v>3</v>
      </c>
      <c r="K248" s="34">
        <v>45342</v>
      </c>
      <c r="L248" s="34">
        <v>45371</v>
      </c>
      <c r="M248" s="212">
        <f t="shared" si="30"/>
        <v>4.1428571428571432</v>
      </c>
      <c r="N248" s="213">
        <v>3</v>
      </c>
      <c r="O248" s="214" t="s">
        <v>957</v>
      </c>
      <c r="P248" s="71">
        <v>3</v>
      </c>
      <c r="Q248" s="73">
        <f t="shared" si="26"/>
        <v>1</v>
      </c>
      <c r="R248" s="73">
        <f t="shared" si="27"/>
        <v>1</v>
      </c>
      <c r="S248" s="73">
        <f t="shared" si="28"/>
        <v>1</v>
      </c>
      <c r="T248">
        <f t="shared" si="31"/>
        <v>0</v>
      </c>
    </row>
    <row r="249" spans="1:20" ht="237" customHeight="1">
      <c r="A249" s="46">
        <v>355</v>
      </c>
      <c r="B249" s="53" t="s">
        <v>519</v>
      </c>
      <c r="C249" s="50" t="s">
        <v>25</v>
      </c>
      <c r="D249" s="64" t="s">
        <v>1192</v>
      </c>
      <c r="E249" s="5" t="s">
        <v>921</v>
      </c>
      <c r="F249" s="19" t="s">
        <v>208</v>
      </c>
      <c r="G249" s="19" t="s">
        <v>186</v>
      </c>
      <c r="H249" s="20" t="s">
        <v>210</v>
      </c>
      <c r="I249" s="21" t="s">
        <v>188</v>
      </c>
      <c r="J249" s="33">
        <v>4</v>
      </c>
      <c r="K249" s="34">
        <v>45342</v>
      </c>
      <c r="L249" s="34">
        <v>45626</v>
      </c>
      <c r="M249" s="212">
        <f t="shared" si="30"/>
        <v>40.571428571428569</v>
      </c>
      <c r="N249" s="213">
        <v>4</v>
      </c>
      <c r="O249" s="214" t="s">
        <v>887</v>
      </c>
      <c r="P249" s="71">
        <v>4</v>
      </c>
      <c r="Q249" s="73">
        <f t="shared" si="26"/>
        <v>1</v>
      </c>
      <c r="R249" s="73">
        <f t="shared" si="27"/>
        <v>1</v>
      </c>
      <c r="S249" s="73">
        <f t="shared" si="28"/>
        <v>1</v>
      </c>
      <c r="T249">
        <f t="shared" si="31"/>
        <v>0</v>
      </c>
    </row>
    <row r="250" spans="1:20" ht="222" customHeight="1">
      <c r="A250" s="46">
        <v>356</v>
      </c>
      <c r="B250" s="53" t="s">
        <v>520</v>
      </c>
      <c r="C250" s="50" t="s">
        <v>25</v>
      </c>
      <c r="D250" s="64" t="s">
        <v>1192</v>
      </c>
      <c r="E250" s="5" t="s">
        <v>922</v>
      </c>
      <c r="F250" s="19" t="s">
        <v>208</v>
      </c>
      <c r="G250" s="19" t="s">
        <v>186</v>
      </c>
      <c r="H250" s="20" t="s">
        <v>211</v>
      </c>
      <c r="I250" s="21" t="s">
        <v>189</v>
      </c>
      <c r="J250" s="33">
        <v>12</v>
      </c>
      <c r="K250" s="34">
        <v>45342</v>
      </c>
      <c r="L250" s="34">
        <v>45641</v>
      </c>
      <c r="M250" s="212">
        <f t="shared" si="30"/>
        <v>42.714285714285715</v>
      </c>
      <c r="N250" s="213">
        <v>12</v>
      </c>
      <c r="O250" s="214" t="s">
        <v>1038</v>
      </c>
      <c r="P250" s="71">
        <v>12</v>
      </c>
      <c r="Q250" s="73">
        <f t="shared" si="26"/>
        <v>1</v>
      </c>
      <c r="R250" s="73">
        <f t="shared" si="27"/>
        <v>1</v>
      </c>
      <c r="S250" s="73">
        <f t="shared" si="28"/>
        <v>1</v>
      </c>
      <c r="T250">
        <f t="shared" si="31"/>
        <v>0</v>
      </c>
    </row>
    <row r="251" spans="1:20" ht="169.5" customHeight="1">
      <c r="A251" s="46">
        <v>357</v>
      </c>
      <c r="B251" s="53" t="s">
        <v>521</v>
      </c>
      <c r="C251" s="50" t="s">
        <v>25</v>
      </c>
      <c r="D251" s="64" t="s">
        <v>1192</v>
      </c>
      <c r="E251" s="5" t="s">
        <v>923</v>
      </c>
      <c r="F251" s="19" t="s">
        <v>208</v>
      </c>
      <c r="G251" s="19" t="s">
        <v>186</v>
      </c>
      <c r="H251" s="20" t="s">
        <v>212</v>
      </c>
      <c r="I251" s="21" t="s">
        <v>190</v>
      </c>
      <c r="J251" s="33">
        <v>6</v>
      </c>
      <c r="K251" s="34">
        <v>45342</v>
      </c>
      <c r="L251" s="34">
        <v>45626</v>
      </c>
      <c r="M251" s="212">
        <f t="shared" si="30"/>
        <v>40.571428571428569</v>
      </c>
      <c r="N251" s="213">
        <v>6</v>
      </c>
      <c r="O251" s="214" t="s">
        <v>1033</v>
      </c>
      <c r="P251" s="71">
        <v>6</v>
      </c>
      <c r="Q251" s="73">
        <f t="shared" si="26"/>
        <v>1</v>
      </c>
      <c r="R251" s="73">
        <f t="shared" si="27"/>
        <v>1</v>
      </c>
      <c r="S251" s="73">
        <f t="shared" si="28"/>
        <v>1</v>
      </c>
      <c r="T251">
        <f t="shared" si="31"/>
        <v>0</v>
      </c>
    </row>
    <row r="252" spans="1:20" ht="157.5" customHeight="1">
      <c r="A252" s="46">
        <v>358</v>
      </c>
      <c r="B252" s="53" t="s">
        <v>522</v>
      </c>
      <c r="C252" s="50" t="s">
        <v>25</v>
      </c>
      <c r="D252" s="64" t="s">
        <v>1192</v>
      </c>
      <c r="E252" s="5" t="s">
        <v>924</v>
      </c>
      <c r="F252" s="19" t="s">
        <v>208</v>
      </c>
      <c r="G252" s="19" t="s">
        <v>186</v>
      </c>
      <c r="H252" s="20" t="s">
        <v>191</v>
      </c>
      <c r="I252" s="21" t="s">
        <v>192</v>
      </c>
      <c r="J252" s="33">
        <v>6</v>
      </c>
      <c r="K252" s="34">
        <v>45342</v>
      </c>
      <c r="L252" s="34">
        <v>45646</v>
      </c>
      <c r="M252" s="212">
        <f t="shared" si="30"/>
        <v>43.428571428571431</v>
      </c>
      <c r="N252" s="213">
        <v>6</v>
      </c>
      <c r="O252" s="214" t="s">
        <v>966</v>
      </c>
      <c r="P252" s="71">
        <v>6</v>
      </c>
      <c r="Q252" s="73">
        <f t="shared" si="26"/>
        <v>1</v>
      </c>
      <c r="R252" s="73">
        <f t="shared" si="27"/>
        <v>1</v>
      </c>
      <c r="S252" s="73">
        <f t="shared" si="28"/>
        <v>1</v>
      </c>
      <c r="T252">
        <f t="shared" si="31"/>
        <v>0</v>
      </c>
    </row>
    <row r="253" spans="1:20" ht="229.5">
      <c r="A253" s="46">
        <v>359</v>
      </c>
      <c r="B253" s="53" t="s">
        <v>523</v>
      </c>
      <c r="C253" s="50" t="s">
        <v>25</v>
      </c>
      <c r="D253" s="64" t="s">
        <v>1192</v>
      </c>
      <c r="E253" s="5" t="s">
        <v>925</v>
      </c>
      <c r="F253" s="19" t="s">
        <v>208</v>
      </c>
      <c r="G253" s="19" t="s">
        <v>186</v>
      </c>
      <c r="H253" s="20" t="s">
        <v>213</v>
      </c>
      <c r="I253" s="21" t="s">
        <v>193</v>
      </c>
      <c r="J253" s="33">
        <v>5</v>
      </c>
      <c r="K253" s="34">
        <v>45342</v>
      </c>
      <c r="L253" s="34">
        <v>45641</v>
      </c>
      <c r="M253" s="212">
        <f t="shared" si="30"/>
        <v>42.714285714285715</v>
      </c>
      <c r="N253" s="213">
        <v>5</v>
      </c>
      <c r="O253" s="214" t="s">
        <v>1062</v>
      </c>
      <c r="P253" s="71">
        <v>5</v>
      </c>
      <c r="Q253" s="73">
        <f t="shared" si="26"/>
        <v>1</v>
      </c>
      <c r="R253" s="73">
        <f t="shared" si="27"/>
        <v>1</v>
      </c>
      <c r="S253" s="73">
        <f t="shared" si="28"/>
        <v>1</v>
      </c>
      <c r="T253">
        <f t="shared" si="31"/>
        <v>0</v>
      </c>
    </row>
    <row r="254" spans="1:20" ht="229.5">
      <c r="A254" s="46">
        <v>360</v>
      </c>
      <c r="B254" s="53" t="s">
        <v>524</v>
      </c>
      <c r="C254" s="50" t="s">
        <v>25</v>
      </c>
      <c r="D254" s="64" t="s">
        <v>1193</v>
      </c>
      <c r="E254" s="5" t="s">
        <v>926</v>
      </c>
      <c r="F254" s="19" t="s">
        <v>208</v>
      </c>
      <c r="G254" s="19" t="s">
        <v>186</v>
      </c>
      <c r="H254" s="20" t="s">
        <v>209</v>
      </c>
      <c r="I254" s="21" t="s">
        <v>187</v>
      </c>
      <c r="J254" s="33">
        <v>3</v>
      </c>
      <c r="K254" s="34">
        <v>45342</v>
      </c>
      <c r="L254" s="34">
        <v>45371</v>
      </c>
      <c r="M254" s="212">
        <f t="shared" si="30"/>
        <v>4.1428571428571432</v>
      </c>
      <c r="N254" s="213">
        <v>3</v>
      </c>
      <c r="O254" s="214" t="s">
        <v>957</v>
      </c>
      <c r="P254" s="71">
        <v>3</v>
      </c>
      <c r="Q254" s="73">
        <f t="shared" si="26"/>
        <v>1</v>
      </c>
      <c r="R254" s="73">
        <f t="shared" si="27"/>
        <v>1</v>
      </c>
      <c r="S254" s="73">
        <f t="shared" si="28"/>
        <v>1</v>
      </c>
      <c r="T254">
        <f t="shared" si="31"/>
        <v>0</v>
      </c>
    </row>
    <row r="255" spans="1:20" ht="229.5">
      <c r="A255" s="46">
        <v>361</v>
      </c>
      <c r="B255" s="53" t="s">
        <v>538</v>
      </c>
      <c r="C255" s="50" t="s">
        <v>25</v>
      </c>
      <c r="D255" s="64" t="s">
        <v>1193</v>
      </c>
      <c r="E255" s="5" t="s">
        <v>927</v>
      </c>
      <c r="F255" s="19" t="s">
        <v>208</v>
      </c>
      <c r="G255" s="19" t="s">
        <v>186</v>
      </c>
      <c r="H255" s="20" t="s">
        <v>210</v>
      </c>
      <c r="I255" s="21" t="s">
        <v>188</v>
      </c>
      <c r="J255" s="33">
        <v>4</v>
      </c>
      <c r="K255" s="34">
        <v>45342</v>
      </c>
      <c r="L255" s="34">
        <v>45626</v>
      </c>
      <c r="M255" s="212">
        <f t="shared" si="30"/>
        <v>40.571428571428569</v>
      </c>
      <c r="N255" s="213">
        <v>4</v>
      </c>
      <c r="O255" s="214" t="s">
        <v>887</v>
      </c>
      <c r="P255" s="71">
        <v>4</v>
      </c>
      <c r="Q255" s="73">
        <f t="shared" si="26"/>
        <v>1</v>
      </c>
      <c r="R255" s="73">
        <f t="shared" si="27"/>
        <v>1</v>
      </c>
      <c r="S255" s="73">
        <f t="shared" si="28"/>
        <v>1</v>
      </c>
      <c r="T255">
        <f t="shared" si="31"/>
        <v>0</v>
      </c>
    </row>
    <row r="256" spans="1:20" ht="231.75" customHeight="1">
      <c r="A256" s="46">
        <v>362</v>
      </c>
      <c r="B256" s="53" t="s">
        <v>539</v>
      </c>
      <c r="C256" s="50" t="s">
        <v>25</v>
      </c>
      <c r="D256" s="64" t="s">
        <v>1193</v>
      </c>
      <c r="E256" s="5" t="s">
        <v>926</v>
      </c>
      <c r="F256" s="19" t="s">
        <v>208</v>
      </c>
      <c r="G256" s="19" t="s">
        <v>186</v>
      </c>
      <c r="H256" s="20" t="s">
        <v>211</v>
      </c>
      <c r="I256" s="21" t="s">
        <v>189</v>
      </c>
      <c r="J256" s="33">
        <v>12</v>
      </c>
      <c r="K256" s="34">
        <v>45342</v>
      </c>
      <c r="L256" s="34">
        <v>45641</v>
      </c>
      <c r="M256" s="212">
        <f t="shared" si="30"/>
        <v>42.714285714285715</v>
      </c>
      <c r="N256" s="213">
        <v>12</v>
      </c>
      <c r="O256" s="214" t="s">
        <v>1038</v>
      </c>
      <c r="P256" s="71">
        <v>12</v>
      </c>
      <c r="Q256" s="73">
        <f t="shared" si="26"/>
        <v>1</v>
      </c>
      <c r="R256" s="73">
        <f t="shared" si="27"/>
        <v>1</v>
      </c>
      <c r="S256" s="73">
        <f t="shared" si="28"/>
        <v>1</v>
      </c>
      <c r="T256">
        <f t="shared" si="31"/>
        <v>0</v>
      </c>
    </row>
    <row r="257" spans="1:20" ht="149.25" customHeight="1">
      <c r="A257" s="46">
        <v>363</v>
      </c>
      <c r="B257" s="53" t="s">
        <v>540</v>
      </c>
      <c r="C257" s="50" t="s">
        <v>25</v>
      </c>
      <c r="D257" s="64" t="s">
        <v>1193</v>
      </c>
      <c r="E257" s="5" t="s">
        <v>928</v>
      </c>
      <c r="F257" s="19" t="s">
        <v>208</v>
      </c>
      <c r="G257" s="19" t="s">
        <v>186</v>
      </c>
      <c r="H257" s="20" t="s">
        <v>212</v>
      </c>
      <c r="I257" s="21" t="s">
        <v>190</v>
      </c>
      <c r="J257" s="33">
        <v>6</v>
      </c>
      <c r="K257" s="34">
        <v>45342</v>
      </c>
      <c r="L257" s="34">
        <v>45626</v>
      </c>
      <c r="M257" s="212">
        <f t="shared" si="30"/>
        <v>40.571428571428569</v>
      </c>
      <c r="N257" s="222">
        <v>6</v>
      </c>
      <c r="O257" s="214" t="s">
        <v>965</v>
      </c>
      <c r="P257" s="71">
        <v>6</v>
      </c>
      <c r="Q257" s="73">
        <f t="shared" si="26"/>
        <v>1</v>
      </c>
      <c r="R257" s="73">
        <f t="shared" si="27"/>
        <v>1</v>
      </c>
      <c r="S257" s="73">
        <f t="shared" si="28"/>
        <v>1</v>
      </c>
      <c r="T257">
        <f t="shared" si="31"/>
        <v>0</v>
      </c>
    </row>
    <row r="258" spans="1:20" ht="180" customHeight="1">
      <c r="A258" s="46">
        <v>364</v>
      </c>
      <c r="B258" s="53" t="s">
        <v>541</v>
      </c>
      <c r="C258" s="50" t="s">
        <v>25</v>
      </c>
      <c r="D258" s="64" t="s">
        <v>1193</v>
      </c>
      <c r="E258" s="5" t="s">
        <v>929</v>
      </c>
      <c r="F258" s="19" t="s">
        <v>208</v>
      </c>
      <c r="G258" s="19" t="s">
        <v>186</v>
      </c>
      <c r="H258" s="20" t="s">
        <v>191</v>
      </c>
      <c r="I258" s="21" t="s">
        <v>192</v>
      </c>
      <c r="J258" s="33">
        <v>6</v>
      </c>
      <c r="K258" s="34">
        <v>45342</v>
      </c>
      <c r="L258" s="34">
        <v>45646</v>
      </c>
      <c r="M258" s="212">
        <f t="shared" si="30"/>
        <v>43.428571428571431</v>
      </c>
      <c r="N258" s="213">
        <v>6</v>
      </c>
      <c r="O258" s="214" t="s">
        <v>1067</v>
      </c>
      <c r="P258" s="71">
        <v>6</v>
      </c>
      <c r="Q258" s="73">
        <f>P258/J258</f>
        <v>1</v>
      </c>
      <c r="R258" s="73">
        <f t="shared" si="27"/>
        <v>1</v>
      </c>
      <c r="S258" s="73">
        <f>N258/P258</f>
        <v>1</v>
      </c>
      <c r="T258">
        <f t="shared" si="31"/>
        <v>0</v>
      </c>
    </row>
    <row r="259" spans="1:20" ht="229.5">
      <c r="A259" s="46">
        <v>365</v>
      </c>
      <c r="B259" s="53" t="s">
        <v>542</v>
      </c>
      <c r="C259" s="50" t="s">
        <v>25</v>
      </c>
      <c r="D259" s="64" t="s">
        <v>1193</v>
      </c>
      <c r="E259" s="5" t="s">
        <v>926</v>
      </c>
      <c r="F259" s="19" t="s">
        <v>208</v>
      </c>
      <c r="G259" s="19" t="s">
        <v>186</v>
      </c>
      <c r="H259" s="20" t="s">
        <v>213</v>
      </c>
      <c r="I259" s="21" t="s">
        <v>193</v>
      </c>
      <c r="J259" s="33">
        <v>5</v>
      </c>
      <c r="K259" s="34">
        <v>45342</v>
      </c>
      <c r="L259" s="34">
        <v>45641</v>
      </c>
      <c r="M259" s="212">
        <f t="shared" si="30"/>
        <v>42.714285714285715</v>
      </c>
      <c r="N259" s="213">
        <v>5</v>
      </c>
      <c r="O259" s="214" t="s">
        <v>1063</v>
      </c>
      <c r="P259" s="71">
        <v>5</v>
      </c>
      <c r="Q259" s="73">
        <f t="shared" ref="Q259:Q271" si="32">P259/J259</f>
        <v>1</v>
      </c>
      <c r="R259" s="73">
        <f t="shared" ref="R259:R271" si="33">N259/J259</f>
        <v>1</v>
      </c>
      <c r="S259" s="73">
        <f t="shared" ref="S259:S271" si="34">N259/P259</f>
        <v>1</v>
      </c>
      <c r="T259">
        <f t="shared" si="31"/>
        <v>0</v>
      </c>
    </row>
    <row r="260" spans="1:20" ht="258" customHeight="1">
      <c r="A260" s="46">
        <v>366</v>
      </c>
      <c r="B260" s="53" t="s">
        <v>543</v>
      </c>
      <c r="C260" s="50" t="s">
        <v>25</v>
      </c>
      <c r="D260" s="64" t="s">
        <v>1194</v>
      </c>
      <c r="E260" s="5" t="s">
        <v>824</v>
      </c>
      <c r="F260" s="5" t="s">
        <v>256</v>
      </c>
      <c r="G260" s="5" t="s">
        <v>257</v>
      </c>
      <c r="H260" s="43" t="s">
        <v>258</v>
      </c>
      <c r="I260" s="4" t="s">
        <v>259</v>
      </c>
      <c r="J260" s="215">
        <v>1</v>
      </c>
      <c r="K260" s="7">
        <v>45338</v>
      </c>
      <c r="L260" s="7">
        <v>45427</v>
      </c>
      <c r="M260" s="212">
        <f t="shared" si="30"/>
        <v>12.714285714285714</v>
      </c>
      <c r="N260" s="213">
        <v>1</v>
      </c>
      <c r="O260" s="214" t="s">
        <v>953</v>
      </c>
      <c r="P260" s="71">
        <v>1</v>
      </c>
      <c r="Q260" s="73">
        <f t="shared" si="32"/>
        <v>1</v>
      </c>
      <c r="R260" s="73">
        <f t="shared" si="33"/>
        <v>1</v>
      </c>
      <c r="S260" s="73">
        <f t="shared" si="34"/>
        <v>1</v>
      </c>
      <c r="T260">
        <f t="shared" si="31"/>
        <v>0</v>
      </c>
    </row>
    <row r="261" spans="1:20" ht="270.75">
      <c r="A261" s="46">
        <v>367</v>
      </c>
      <c r="B261" s="53" t="s">
        <v>544</v>
      </c>
      <c r="C261" s="50" t="s">
        <v>25</v>
      </c>
      <c r="D261" s="64" t="s">
        <v>1194</v>
      </c>
      <c r="E261" s="5" t="s">
        <v>824</v>
      </c>
      <c r="F261" s="5" t="s">
        <v>256</v>
      </c>
      <c r="G261" s="5" t="s">
        <v>257</v>
      </c>
      <c r="H261" s="43" t="s">
        <v>260</v>
      </c>
      <c r="I261" s="4" t="s">
        <v>261</v>
      </c>
      <c r="J261" s="215">
        <v>1</v>
      </c>
      <c r="K261" s="7">
        <v>45428</v>
      </c>
      <c r="L261" s="7">
        <v>45488</v>
      </c>
      <c r="M261" s="212">
        <f t="shared" si="30"/>
        <v>8.5714285714285712</v>
      </c>
      <c r="N261" s="213">
        <v>1</v>
      </c>
      <c r="O261" s="214" t="s">
        <v>987</v>
      </c>
      <c r="P261" s="71">
        <v>1</v>
      </c>
      <c r="Q261" s="73">
        <f t="shared" si="32"/>
        <v>1</v>
      </c>
      <c r="R261" s="73">
        <f t="shared" si="33"/>
        <v>1</v>
      </c>
      <c r="S261" s="73">
        <f t="shared" si="34"/>
        <v>1</v>
      </c>
      <c r="T261">
        <f t="shared" si="31"/>
        <v>0</v>
      </c>
    </row>
    <row r="262" spans="1:20" ht="228.75">
      <c r="A262" s="46">
        <v>368</v>
      </c>
      <c r="B262" s="53" t="s">
        <v>545</v>
      </c>
      <c r="C262" s="50" t="s">
        <v>25</v>
      </c>
      <c r="D262" s="64" t="s">
        <v>1194</v>
      </c>
      <c r="E262" s="5" t="s">
        <v>824</v>
      </c>
      <c r="F262" s="5" t="s">
        <v>256</v>
      </c>
      <c r="G262" s="5" t="s">
        <v>257</v>
      </c>
      <c r="H262" s="43" t="s">
        <v>262</v>
      </c>
      <c r="I262" s="4" t="s">
        <v>263</v>
      </c>
      <c r="J262" s="215">
        <v>1</v>
      </c>
      <c r="K262" s="7">
        <v>45489</v>
      </c>
      <c r="L262" s="7">
        <v>45565</v>
      </c>
      <c r="M262" s="212">
        <f t="shared" si="30"/>
        <v>10.857142857142858</v>
      </c>
      <c r="N262" s="213">
        <v>1</v>
      </c>
      <c r="O262" s="214" t="s">
        <v>988</v>
      </c>
      <c r="P262" s="71">
        <v>1</v>
      </c>
      <c r="Q262" s="73">
        <f t="shared" si="32"/>
        <v>1</v>
      </c>
      <c r="R262" s="73">
        <f t="shared" si="33"/>
        <v>1</v>
      </c>
      <c r="S262" s="73">
        <f t="shared" si="34"/>
        <v>1</v>
      </c>
      <c r="T262">
        <f t="shared" si="31"/>
        <v>0</v>
      </c>
    </row>
    <row r="263" spans="1:20" ht="209.25" customHeight="1">
      <c r="A263" s="46">
        <v>369</v>
      </c>
      <c r="B263" s="53" t="s">
        <v>546</v>
      </c>
      <c r="C263" s="50" t="s">
        <v>25</v>
      </c>
      <c r="D263" s="64" t="s">
        <v>1194</v>
      </c>
      <c r="E263" s="5" t="s">
        <v>824</v>
      </c>
      <c r="F263" s="5" t="s">
        <v>256</v>
      </c>
      <c r="G263" s="5" t="s">
        <v>257</v>
      </c>
      <c r="H263" s="43" t="s">
        <v>264</v>
      </c>
      <c r="I263" s="4" t="s">
        <v>265</v>
      </c>
      <c r="J263" s="215">
        <v>1</v>
      </c>
      <c r="K263" s="7">
        <v>45566</v>
      </c>
      <c r="L263" s="7">
        <v>45641</v>
      </c>
      <c r="M263" s="212">
        <f t="shared" si="30"/>
        <v>10.714285714285714</v>
      </c>
      <c r="N263" s="213">
        <v>1</v>
      </c>
      <c r="O263" s="214" t="s">
        <v>1103</v>
      </c>
      <c r="P263" s="71">
        <v>1</v>
      </c>
      <c r="Q263" s="73">
        <f t="shared" si="32"/>
        <v>1</v>
      </c>
      <c r="R263" s="73">
        <f t="shared" si="33"/>
        <v>1</v>
      </c>
      <c r="S263" s="73">
        <f t="shared" si="34"/>
        <v>1</v>
      </c>
      <c r="T263">
        <f t="shared" si="31"/>
        <v>0</v>
      </c>
    </row>
    <row r="264" spans="1:20" ht="168.75" customHeight="1">
      <c r="A264" s="46">
        <v>370</v>
      </c>
      <c r="B264" s="53" t="s">
        <v>547</v>
      </c>
      <c r="C264" s="50" t="s">
        <v>25</v>
      </c>
      <c r="D264" s="64" t="s">
        <v>1195</v>
      </c>
      <c r="E264" s="5" t="s">
        <v>825</v>
      </c>
      <c r="F264" s="19" t="s">
        <v>208</v>
      </c>
      <c r="G264" s="19" t="s">
        <v>186</v>
      </c>
      <c r="H264" s="20" t="s">
        <v>209</v>
      </c>
      <c r="I264" s="21" t="s">
        <v>187</v>
      </c>
      <c r="J264" s="33">
        <v>3</v>
      </c>
      <c r="K264" s="34">
        <v>45342</v>
      </c>
      <c r="L264" s="34">
        <v>45371</v>
      </c>
      <c r="M264" s="212">
        <f t="shared" si="30"/>
        <v>4.1428571428571432</v>
      </c>
      <c r="N264" s="213">
        <v>3</v>
      </c>
      <c r="O264" s="214" t="s">
        <v>957</v>
      </c>
      <c r="P264" s="71">
        <v>3</v>
      </c>
      <c r="Q264" s="73">
        <f t="shared" si="32"/>
        <v>1</v>
      </c>
      <c r="R264" s="73">
        <f t="shared" si="33"/>
        <v>1</v>
      </c>
      <c r="S264" s="73">
        <f t="shared" si="34"/>
        <v>1</v>
      </c>
      <c r="T264">
        <f t="shared" si="31"/>
        <v>0</v>
      </c>
    </row>
    <row r="265" spans="1:20" ht="232.5" customHeight="1">
      <c r="A265" s="46">
        <v>371</v>
      </c>
      <c r="B265" s="53" t="s">
        <v>548</v>
      </c>
      <c r="C265" s="50" t="s">
        <v>25</v>
      </c>
      <c r="D265" s="64" t="s">
        <v>1195</v>
      </c>
      <c r="E265" s="5" t="s">
        <v>825</v>
      </c>
      <c r="F265" s="19" t="s">
        <v>208</v>
      </c>
      <c r="G265" s="19" t="s">
        <v>186</v>
      </c>
      <c r="H265" s="20" t="s">
        <v>210</v>
      </c>
      <c r="I265" s="21" t="s">
        <v>188</v>
      </c>
      <c r="J265" s="33">
        <v>4</v>
      </c>
      <c r="K265" s="34">
        <v>45342</v>
      </c>
      <c r="L265" s="34">
        <v>45626</v>
      </c>
      <c r="M265" s="212">
        <f t="shared" si="30"/>
        <v>40.571428571428569</v>
      </c>
      <c r="N265" s="213">
        <v>4</v>
      </c>
      <c r="O265" s="214" t="s">
        <v>887</v>
      </c>
      <c r="P265" s="71">
        <v>4</v>
      </c>
      <c r="Q265" s="73">
        <f t="shared" si="32"/>
        <v>1</v>
      </c>
      <c r="R265" s="73">
        <f t="shared" si="33"/>
        <v>1</v>
      </c>
      <c r="S265" s="73">
        <f t="shared" si="34"/>
        <v>1</v>
      </c>
      <c r="T265">
        <f t="shared" si="31"/>
        <v>0</v>
      </c>
    </row>
    <row r="266" spans="1:20" ht="192.75" customHeight="1">
      <c r="A266" s="46">
        <v>372</v>
      </c>
      <c r="B266" s="53" t="s">
        <v>549</v>
      </c>
      <c r="C266" s="50" t="s">
        <v>25</v>
      </c>
      <c r="D266" s="64" t="s">
        <v>1195</v>
      </c>
      <c r="E266" s="5" t="s">
        <v>825</v>
      </c>
      <c r="F266" s="19" t="s">
        <v>208</v>
      </c>
      <c r="G266" s="19" t="s">
        <v>186</v>
      </c>
      <c r="H266" s="20" t="s">
        <v>211</v>
      </c>
      <c r="I266" s="21" t="s">
        <v>189</v>
      </c>
      <c r="J266" s="33">
        <v>12</v>
      </c>
      <c r="K266" s="34">
        <v>45342</v>
      </c>
      <c r="L266" s="34">
        <v>45641</v>
      </c>
      <c r="M266" s="212">
        <f t="shared" si="30"/>
        <v>42.714285714285715</v>
      </c>
      <c r="N266" s="213">
        <v>12</v>
      </c>
      <c r="O266" s="214" t="s">
        <v>1038</v>
      </c>
      <c r="P266" s="71">
        <v>12</v>
      </c>
      <c r="Q266" s="73">
        <f t="shared" si="32"/>
        <v>1</v>
      </c>
      <c r="R266" s="73">
        <f t="shared" si="33"/>
        <v>1</v>
      </c>
      <c r="S266" s="73">
        <f t="shared" si="34"/>
        <v>1</v>
      </c>
      <c r="T266">
        <f t="shared" si="31"/>
        <v>0</v>
      </c>
    </row>
    <row r="267" spans="1:20" ht="139.5" customHeight="1">
      <c r="A267" s="46">
        <v>373</v>
      </c>
      <c r="B267" s="53" t="s">
        <v>550</v>
      </c>
      <c r="C267" s="50" t="s">
        <v>25</v>
      </c>
      <c r="D267" s="64" t="s">
        <v>1195</v>
      </c>
      <c r="E267" s="5" t="s">
        <v>825</v>
      </c>
      <c r="F267" s="19" t="s">
        <v>208</v>
      </c>
      <c r="G267" s="19" t="s">
        <v>186</v>
      </c>
      <c r="H267" s="20" t="s">
        <v>212</v>
      </c>
      <c r="I267" s="21" t="s">
        <v>190</v>
      </c>
      <c r="J267" s="33">
        <v>6</v>
      </c>
      <c r="K267" s="34">
        <v>45342</v>
      </c>
      <c r="L267" s="34">
        <v>45626</v>
      </c>
      <c r="M267" s="212">
        <f t="shared" si="30"/>
        <v>40.571428571428569</v>
      </c>
      <c r="N267" s="213">
        <v>6</v>
      </c>
      <c r="O267" s="214" t="s">
        <v>966</v>
      </c>
      <c r="P267" s="71">
        <v>6</v>
      </c>
      <c r="Q267" s="73">
        <f t="shared" si="32"/>
        <v>1</v>
      </c>
      <c r="R267" s="73">
        <f t="shared" si="33"/>
        <v>1</v>
      </c>
      <c r="S267" s="73">
        <f t="shared" si="34"/>
        <v>1</v>
      </c>
      <c r="T267">
        <f t="shared" si="31"/>
        <v>0</v>
      </c>
    </row>
    <row r="268" spans="1:20" ht="147" customHeight="1">
      <c r="A268" s="46">
        <v>374</v>
      </c>
      <c r="B268" s="53" t="s">
        <v>551</v>
      </c>
      <c r="C268" s="50" t="s">
        <v>25</v>
      </c>
      <c r="D268" s="64" t="s">
        <v>1195</v>
      </c>
      <c r="E268" s="5" t="s">
        <v>825</v>
      </c>
      <c r="F268" s="19" t="s">
        <v>208</v>
      </c>
      <c r="G268" s="19" t="s">
        <v>186</v>
      </c>
      <c r="H268" s="20" t="s">
        <v>191</v>
      </c>
      <c r="I268" s="21" t="s">
        <v>192</v>
      </c>
      <c r="J268" s="33">
        <v>6</v>
      </c>
      <c r="K268" s="34">
        <v>45342</v>
      </c>
      <c r="L268" s="34">
        <v>45646</v>
      </c>
      <c r="M268" s="212">
        <f t="shared" si="30"/>
        <v>43.428571428571431</v>
      </c>
      <c r="N268" s="213">
        <v>6</v>
      </c>
      <c r="O268" s="214" t="s">
        <v>1067</v>
      </c>
      <c r="P268" s="71">
        <v>6</v>
      </c>
      <c r="Q268" s="73">
        <f t="shared" si="32"/>
        <v>1</v>
      </c>
      <c r="R268" s="73">
        <f t="shared" si="33"/>
        <v>1</v>
      </c>
      <c r="S268" s="73">
        <f t="shared" si="34"/>
        <v>1</v>
      </c>
      <c r="T268">
        <f t="shared" si="31"/>
        <v>0</v>
      </c>
    </row>
    <row r="269" spans="1:20" ht="214.5">
      <c r="A269" s="46">
        <v>375</v>
      </c>
      <c r="B269" s="53" t="s">
        <v>552</v>
      </c>
      <c r="C269" s="50" t="s">
        <v>25</v>
      </c>
      <c r="D269" s="64" t="s">
        <v>1195</v>
      </c>
      <c r="E269" s="5" t="s">
        <v>825</v>
      </c>
      <c r="F269" s="19" t="s">
        <v>208</v>
      </c>
      <c r="G269" s="19" t="s">
        <v>186</v>
      </c>
      <c r="H269" s="20" t="s">
        <v>213</v>
      </c>
      <c r="I269" s="21" t="s">
        <v>193</v>
      </c>
      <c r="J269" s="33">
        <v>5</v>
      </c>
      <c r="K269" s="34">
        <v>45342</v>
      </c>
      <c r="L269" s="34">
        <v>45641</v>
      </c>
      <c r="M269" s="212">
        <f t="shared" si="30"/>
        <v>42.714285714285715</v>
      </c>
      <c r="N269" s="213">
        <v>5</v>
      </c>
      <c r="O269" s="214" t="s">
        <v>1062</v>
      </c>
      <c r="P269" s="71">
        <v>5</v>
      </c>
      <c r="Q269" s="73">
        <f t="shared" si="32"/>
        <v>1</v>
      </c>
      <c r="R269" s="73">
        <f t="shared" si="33"/>
        <v>1</v>
      </c>
      <c r="S269" s="73">
        <f t="shared" si="34"/>
        <v>1</v>
      </c>
      <c r="T269">
        <f t="shared" si="31"/>
        <v>0</v>
      </c>
    </row>
    <row r="270" spans="1:20" ht="210.75" customHeight="1">
      <c r="A270" s="46">
        <v>378</v>
      </c>
      <c r="B270" s="53" t="s">
        <v>553</v>
      </c>
      <c r="C270" s="50" t="s">
        <v>25</v>
      </c>
      <c r="D270" s="64" t="s">
        <v>1137</v>
      </c>
      <c r="E270" s="44" t="s">
        <v>930</v>
      </c>
      <c r="F270" s="44" t="s">
        <v>56</v>
      </c>
      <c r="G270" s="19" t="s">
        <v>535</v>
      </c>
      <c r="H270" s="20" t="s">
        <v>1010</v>
      </c>
      <c r="I270" s="21" t="s">
        <v>537</v>
      </c>
      <c r="J270" s="33">
        <v>1</v>
      </c>
      <c r="K270" s="34">
        <v>45342</v>
      </c>
      <c r="L270" s="34">
        <v>45585</v>
      </c>
      <c r="M270" s="212">
        <f t="shared" si="30"/>
        <v>34.714285714285715</v>
      </c>
      <c r="N270" s="213">
        <v>1</v>
      </c>
      <c r="O270" s="214" t="s">
        <v>1021</v>
      </c>
      <c r="P270" s="72">
        <v>1</v>
      </c>
      <c r="Q270" s="73">
        <f t="shared" si="32"/>
        <v>1</v>
      </c>
      <c r="R270" s="73">
        <f t="shared" si="33"/>
        <v>1</v>
      </c>
      <c r="S270" s="73">
        <f t="shared" si="34"/>
        <v>1</v>
      </c>
      <c r="T270">
        <f t="shared" si="31"/>
        <v>0</v>
      </c>
    </row>
    <row r="271" spans="1:20">
      <c r="J271" s="121">
        <f>SUM(J2:J270)</f>
        <v>1051</v>
      </c>
      <c r="K271" s="121"/>
      <c r="L271" s="121"/>
      <c r="M271" s="121"/>
      <c r="N271" s="121">
        <f>SUM(N2:N270)</f>
        <v>1040</v>
      </c>
      <c r="O271" s="121"/>
      <c r="P271" s="122">
        <f>SUM(P2:P270)</f>
        <v>1042</v>
      </c>
      <c r="Q271" s="73">
        <f t="shared" si="32"/>
        <v>0.99143672692673646</v>
      </c>
      <c r="R271" s="73">
        <f t="shared" si="33"/>
        <v>0.98953377735490011</v>
      </c>
      <c r="S271" s="73">
        <f t="shared" si="34"/>
        <v>0.99808061420345484</v>
      </c>
    </row>
    <row r="272" spans="1:20">
      <c r="Q272" s="124"/>
      <c r="R272" s="124"/>
      <c r="S272" s="124"/>
    </row>
    <row r="273" spans="5:19">
      <c r="Q273" s="124"/>
      <c r="R273" s="124"/>
      <c r="S273" s="124"/>
    </row>
    <row r="274" spans="5:19">
      <c r="Q274" s="124"/>
      <c r="R274" s="124"/>
      <c r="S274" s="124"/>
    </row>
    <row r="275" spans="5:19">
      <c r="Q275" s="124"/>
      <c r="R275" s="124"/>
      <c r="S275" s="124"/>
    </row>
    <row r="278" spans="5:19" ht="60">
      <c r="E278" s="133" t="s">
        <v>840</v>
      </c>
      <c r="F278" s="133" t="s">
        <v>841</v>
      </c>
      <c r="G278" s="123" t="s">
        <v>842</v>
      </c>
      <c r="H278" s="123" t="s">
        <v>843</v>
      </c>
      <c r="I278" s="123" t="s">
        <v>885</v>
      </c>
      <c r="J278" s="123" t="s">
        <v>886</v>
      </c>
      <c r="K278" s="123" t="s">
        <v>1118</v>
      </c>
      <c r="L278" s="132" t="s">
        <v>1120</v>
      </c>
    </row>
    <row r="279" spans="5:19" ht="85.5">
      <c r="E279" s="231" t="s">
        <v>893</v>
      </c>
      <c r="F279" s="135" t="s">
        <v>844</v>
      </c>
      <c r="G279" s="135">
        <v>1</v>
      </c>
      <c r="H279" s="135">
        <v>0</v>
      </c>
      <c r="I279" s="135">
        <v>0</v>
      </c>
      <c r="J279" s="136">
        <v>0</v>
      </c>
      <c r="K279" s="135">
        <v>0</v>
      </c>
      <c r="L279" s="137" t="s">
        <v>1121</v>
      </c>
    </row>
    <row r="280" spans="5:19" ht="85.5">
      <c r="E280" s="231"/>
      <c r="F280" s="135" t="s">
        <v>845</v>
      </c>
      <c r="G280" s="135">
        <v>1</v>
      </c>
      <c r="H280" s="138">
        <v>0</v>
      </c>
      <c r="I280" s="135">
        <v>0</v>
      </c>
      <c r="J280" s="136">
        <v>0</v>
      </c>
      <c r="K280" s="135">
        <v>0</v>
      </c>
      <c r="L280" s="137" t="s">
        <v>1122</v>
      </c>
    </row>
    <row r="281" spans="5:19" ht="85.5">
      <c r="E281" s="231"/>
      <c r="F281" s="135" t="s">
        <v>846</v>
      </c>
      <c r="G281" s="135">
        <v>1</v>
      </c>
      <c r="H281" s="138">
        <v>0</v>
      </c>
      <c r="I281" s="135">
        <v>0</v>
      </c>
      <c r="J281" s="136">
        <v>0</v>
      </c>
      <c r="K281" s="135">
        <v>0</v>
      </c>
      <c r="L281" s="137" t="s">
        <v>1123</v>
      </c>
    </row>
    <row r="282" spans="5:19" ht="85.5">
      <c r="E282" s="231"/>
      <c r="F282" s="135" t="s">
        <v>847</v>
      </c>
      <c r="G282" s="135">
        <v>1</v>
      </c>
      <c r="H282" s="138">
        <v>0</v>
      </c>
      <c r="I282" s="135">
        <v>0</v>
      </c>
      <c r="J282" s="136">
        <v>0</v>
      </c>
      <c r="K282" s="135">
        <v>0</v>
      </c>
      <c r="L282" s="137" t="s">
        <v>1124</v>
      </c>
    </row>
    <row r="283" spans="5:19" ht="71.25">
      <c r="E283" s="231"/>
      <c r="F283" s="139" t="s">
        <v>848</v>
      </c>
      <c r="G283" s="139">
        <v>1</v>
      </c>
      <c r="H283" s="139">
        <f>SUM(J2:J4)</f>
        <v>12</v>
      </c>
      <c r="I283" s="139">
        <f>SUM(N2:N4)</f>
        <v>12</v>
      </c>
      <c r="J283" s="140">
        <f t="shared" ref="J283:J284" si="35">I283/H283</f>
        <v>1</v>
      </c>
      <c r="K283" s="139">
        <v>0</v>
      </c>
      <c r="L283" s="141" t="s">
        <v>1134</v>
      </c>
    </row>
    <row r="284" spans="5:19" ht="71.25">
      <c r="E284" s="231"/>
      <c r="F284" s="139" t="s">
        <v>849</v>
      </c>
      <c r="G284" s="139">
        <v>1</v>
      </c>
      <c r="H284" s="139">
        <f>SUM(J5)</f>
        <v>1</v>
      </c>
      <c r="I284" s="139">
        <f>SUM(N5)</f>
        <v>1</v>
      </c>
      <c r="J284" s="140">
        <f t="shared" si="35"/>
        <v>1</v>
      </c>
      <c r="K284" s="139">
        <v>0</v>
      </c>
      <c r="L284" s="141" t="s">
        <v>1134</v>
      </c>
    </row>
    <row r="285" spans="5:19">
      <c r="E285" s="142" t="s">
        <v>850</v>
      </c>
      <c r="F285" s="143">
        <v>6</v>
      </c>
      <c r="G285" s="133">
        <f>SUM(G279:G284)</f>
        <v>6</v>
      </c>
      <c r="H285" s="143">
        <f>SUM(H279:H284)</f>
        <v>13</v>
      </c>
      <c r="I285" s="133">
        <f>SUM(I279:I284)</f>
        <v>13</v>
      </c>
      <c r="J285" s="144">
        <f>I285/H285</f>
        <v>1</v>
      </c>
      <c r="K285" s="133">
        <f>SUBTOTAL(9,K279:K284)</f>
        <v>0</v>
      </c>
      <c r="L285" s="145"/>
    </row>
    <row r="286" spans="5:19" ht="85.5">
      <c r="E286" s="231" t="s">
        <v>892</v>
      </c>
      <c r="F286" s="135" t="s">
        <v>844</v>
      </c>
      <c r="G286" s="135">
        <v>1</v>
      </c>
      <c r="H286" s="138">
        <v>0</v>
      </c>
      <c r="I286" s="135">
        <v>0</v>
      </c>
      <c r="J286" s="136">
        <v>0</v>
      </c>
      <c r="K286" s="135">
        <v>0</v>
      </c>
      <c r="L286" s="137" t="s">
        <v>1121</v>
      </c>
    </row>
    <row r="287" spans="5:19" ht="71.25">
      <c r="E287" s="231"/>
      <c r="F287" s="139" t="s">
        <v>851</v>
      </c>
      <c r="G287" s="139">
        <v>1</v>
      </c>
      <c r="H287" s="139">
        <f>SUM(J6:J7)</f>
        <v>2</v>
      </c>
      <c r="I287" s="139">
        <f>SUM(N6:N7)</f>
        <v>2</v>
      </c>
      <c r="J287" s="140">
        <f t="shared" ref="J287:J291" si="36">I287/H287</f>
        <v>1</v>
      </c>
      <c r="K287" s="139">
        <v>0</v>
      </c>
      <c r="L287" s="141" t="s">
        <v>1134</v>
      </c>
    </row>
    <row r="288" spans="5:19" ht="71.25">
      <c r="E288" s="231"/>
      <c r="F288" s="139" t="s">
        <v>852</v>
      </c>
      <c r="G288" s="139">
        <v>1</v>
      </c>
      <c r="H288" s="139">
        <f>SUM(J8:J9)</f>
        <v>2</v>
      </c>
      <c r="I288" s="139">
        <f>SUM(N8:N9)</f>
        <v>2</v>
      </c>
      <c r="J288" s="140">
        <f t="shared" si="36"/>
        <v>1</v>
      </c>
      <c r="K288" s="139">
        <v>0</v>
      </c>
      <c r="L288" s="141" t="s">
        <v>1134</v>
      </c>
    </row>
    <row r="289" spans="5:12" ht="85.5">
      <c r="E289" s="231"/>
      <c r="F289" s="135" t="s">
        <v>847</v>
      </c>
      <c r="G289" s="135">
        <v>1</v>
      </c>
      <c r="H289" s="135">
        <v>0</v>
      </c>
      <c r="I289" s="135">
        <v>0</v>
      </c>
      <c r="J289" s="136">
        <v>0</v>
      </c>
      <c r="K289" s="135">
        <v>0</v>
      </c>
      <c r="L289" s="137" t="s">
        <v>1121</v>
      </c>
    </row>
    <row r="290" spans="5:12" ht="71.25">
      <c r="E290" s="231"/>
      <c r="F290" s="139" t="s">
        <v>853</v>
      </c>
      <c r="G290" s="139">
        <v>1</v>
      </c>
      <c r="H290" s="139">
        <f>SUM(J10:J11)</f>
        <v>2</v>
      </c>
      <c r="I290" s="139">
        <f>SUM(N10:N11)</f>
        <v>2</v>
      </c>
      <c r="J290" s="140">
        <f t="shared" si="36"/>
        <v>1</v>
      </c>
      <c r="K290" s="139">
        <v>0</v>
      </c>
      <c r="L290" s="141" t="s">
        <v>1134</v>
      </c>
    </row>
    <row r="291" spans="5:12" ht="71.25">
      <c r="E291" s="231"/>
      <c r="F291" s="139" t="s">
        <v>854</v>
      </c>
      <c r="G291" s="139">
        <v>1</v>
      </c>
      <c r="H291" s="146">
        <f>SUM(J12:J17)</f>
        <v>34</v>
      </c>
      <c r="I291" s="139">
        <f>SUM(N12:N17)</f>
        <v>34</v>
      </c>
      <c r="J291" s="140">
        <f t="shared" si="36"/>
        <v>1</v>
      </c>
      <c r="K291" s="139">
        <v>0</v>
      </c>
      <c r="L291" s="141" t="s">
        <v>1134</v>
      </c>
    </row>
    <row r="292" spans="5:12">
      <c r="E292" s="142" t="s">
        <v>850</v>
      </c>
      <c r="F292" s="133">
        <v>6</v>
      </c>
      <c r="G292" s="133">
        <f>SUM(G286:G291)</f>
        <v>6</v>
      </c>
      <c r="H292" s="143">
        <f>SUM(H286:H291)</f>
        <v>40</v>
      </c>
      <c r="I292" s="133">
        <f>SUM(I286:I291)</f>
        <v>40</v>
      </c>
      <c r="J292" s="144">
        <f>I292/H292</f>
        <v>1</v>
      </c>
      <c r="K292" s="133">
        <f>SUBTOTAL(9,K286:K291)</f>
        <v>0</v>
      </c>
      <c r="L292" s="145"/>
    </row>
    <row r="293" spans="5:12" ht="57">
      <c r="E293" s="231" t="s">
        <v>891</v>
      </c>
      <c r="F293" s="134" t="s">
        <v>844</v>
      </c>
      <c r="G293" s="134">
        <v>1</v>
      </c>
      <c r="H293" s="134">
        <f>SUM(J18:J20)</f>
        <v>12</v>
      </c>
      <c r="I293" s="134">
        <f>SUM(N18:N20)</f>
        <v>12</v>
      </c>
      <c r="J293" s="148">
        <f>I293/H293</f>
        <v>1</v>
      </c>
      <c r="K293" s="134">
        <v>0</v>
      </c>
      <c r="L293" s="149" t="s">
        <v>1131</v>
      </c>
    </row>
    <row r="294" spans="5:12" ht="85.5">
      <c r="E294" s="231"/>
      <c r="F294" s="135" t="s">
        <v>851</v>
      </c>
      <c r="G294" s="135">
        <v>1</v>
      </c>
      <c r="H294" s="138">
        <v>0</v>
      </c>
      <c r="I294" s="135">
        <v>0</v>
      </c>
      <c r="J294" s="136">
        <v>0</v>
      </c>
      <c r="K294" s="135">
        <v>0</v>
      </c>
      <c r="L294" s="137" t="s">
        <v>1121</v>
      </c>
    </row>
    <row r="295" spans="5:12" ht="85.5">
      <c r="E295" s="231"/>
      <c r="F295" s="135" t="s">
        <v>847</v>
      </c>
      <c r="G295" s="135">
        <v>1</v>
      </c>
      <c r="H295" s="138">
        <v>0</v>
      </c>
      <c r="I295" s="135">
        <v>0</v>
      </c>
      <c r="J295" s="136">
        <v>0</v>
      </c>
      <c r="K295" s="135">
        <v>0</v>
      </c>
      <c r="L295" s="137" t="s">
        <v>1122</v>
      </c>
    </row>
    <row r="296" spans="5:12" ht="85.5">
      <c r="E296" s="231"/>
      <c r="F296" s="135" t="s">
        <v>855</v>
      </c>
      <c r="G296" s="135">
        <v>1</v>
      </c>
      <c r="H296" s="135">
        <v>0</v>
      </c>
      <c r="I296" s="135">
        <v>0</v>
      </c>
      <c r="J296" s="136">
        <v>0</v>
      </c>
      <c r="K296" s="135">
        <v>0</v>
      </c>
      <c r="L296" s="137" t="s">
        <v>1123</v>
      </c>
    </row>
    <row r="297" spans="5:12" ht="85.5">
      <c r="E297" s="231"/>
      <c r="F297" s="135" t="s">
        <v>854</v>
      </c>
      <c r="G297" s="135">
        <v>1</v>
      </c>
      <c r="H297" s="135">
        <v>0</v>
      </c>
      <c r="I297" s="135">
        <v>0</v>
      </c>
      <c r="J297" s="136">
        <v>0</v>
      </c>
      <c r="K297" s="135">
        <v>0</v>
      </c>
      <c r="L297" s="137" t="s">
        <v>1124</v>
      </c>
    </row>
    <row r="298" spans="5:12" ht="85.5">
      <c r="E298" s="231"/>
      <c r="F298" s="135" t="s">
        <v>856</v>
      </c>
      <c r="G298" s="135">
        <v>1</v>
      </c>
      <c r="H298" s="138">
        <v>0</v>
      </c>
      <c r="I298" s="135">
        <v>0</v>
      </c>
      <c r="J298" s="136">
        <v>0</v>
      </c>
      <c r="K298" s="135">
        <v>0</v>
      </c>
      <c r="L298" s="137" t="s">
        <v>1125</v>
      </c>
    </row>
    <row r="299" spans="5:12" ht="85.5">
      <c r="E299" s="231"/>
      <c r="F299" s="135" t="s">
        <v>848</v>
      </c>
      <c r="G299" s="135">
        <v>1</v>
      </c>
      <c r="H299" s="138">
        <v>0</v>
      </c>
      <c r="I299" s="135">
        <v>0</v>
      </c>
      <c r="J299" s="136">
        <v>0</v>
      </c>
      <c r="K299" s="135">
        <v>0</v>
      </c>
      <c r="L299" s="137" t="s">
        <v>1126</v>
      </c>
    </row>
    <row r="300" spans="5:12" ht="85.5">
      <c r="E300" s="231"/>
      <c r="F300" s="135" t="s">
        <v>849</v>
      </c>
      <c r="G300" s="135">
        <v>1</v>
      </c>
      <c r="H300" s="138">
        <v>0</v>
      </c>
      <c r="I300" s="135">
        <v>0</v>
      </c>
      <c r="J300" s="136">
        <v>0</v>
      </c>
      <c r="K300" s="135">
        <v>0</v>
      </c>
      <c r="L300" s="137" t="s">
        <v>1127</v>
      </c>
    </row>
    <row r="301" spans="5:12" ht="85.5">
      <c r="E301" s="231"/>
      <c r="F301" s="135" t="s">
        <v>857</v>
      </c>
      <c r="G301" s="135">
        <v>1</v>
      </c>
      <c r="H301" s="138">
        <v>0</v>
      </c>
      <c r="I301" s="135">
        <v>0</v>
      </c>
      <c r="J301" s="136">
        <v>0</v>
      </c>
      <c r="K301" s="135">
        <v>0</v>
      </c>
      <c r="L301" s="137" t="s">
        <v>1128</v>
      </c>
    </row>
    <row r="302" spans="5:12" ht="85.5">
      <c r="E302" s="231"/>
      <c r="F302" s="135" t="s">
        <v>858</v>
      </c>
      <c r="G302" s="135">
        <v>1</v>
      </c>
      <c r="H302" s="138">
        <v>0</v>
      </c>
      <c r="I302" s="135">
        <v>0</v>
      </c>
      <c r="J302" s="136">
        <v>0</v>
      </c>
      <c r="K302" s="135">
        <v>0</v>
      </c>
      <c r="L302" s="137" t="s">
        <v>1129</v>
      </c>
    </row>
    <row r="303" spans="5:12" ht="85.5">
      <c r="E303" s="231"/>
      <c r="F303" s="135" t="s">
        <v>859</v>
      </c>
      <c r="G303" s="135">
        <v>1</v>
      </c>
      <c r="H303" s="138">
        <v>0</v>
      </c>
      <c r="I303" s="135">
        <v>0</v>
      </c>
      <c r="J303" s="136">
        <v>0</v>
      </c>
      <c r="K303" s="135">
        <v>0</v>
      </c>
      <c r="L303" s="137" t="s">
        <v>1130</v>
      </c>
    </row>
    <row r="304" spans="5:12">
      <c r="E304" s="142" t="s">
        <v>850</v>
      </c>
      <c r="F304" s="133">
        <v>11</v>
      </c>
      <c r="G304" s="133">
        <f>SUM(G293:G303)</f>
        <v>11</v>
      </c>
      <c r="H304" s="143">
        <f>SUM(H293:H303)</f>
        <v>12</v>
      </c>
      <c r="I304" s="133">
        <f>SUM(I293:I303)</f>
        <v>12</v>
      </c>
      <c r="J304" s="144">
        <f>I304/H304</f>
        <v>1</v>
      </c>
      <c r="K304" s="133">
        <f>SUBTOTAL(9,K293:K303)</f>
        <v>0</v>
      </c>
      <c r="L304" s="145"/>
    </row>
    <row r="305" spans="5:12" ht="57">
      <c r="E305" s="231" t="s">
        <v>890</v>
      </c>
      <c r="F305" s="134" t="s">
        <v>844</v>
      </c>
      <c r="G305" s="134">
        <v>1</v>
      </c>
      <c r="H305" s="147">
        <f>SUM(J21:J22)</f>
        <v>3</v>
      </c>
      <c r="I305" s="134">
        <f>SUM(N21:N22)</f>
        <v>3</v>
      </c>
      <c r="J305" s="148">
        <f>I305/H305</f>
        <v>1</v>
      </c>
      <c r="K305" s="134">
        <v>0</v>
      </c>
      <c r="L305" s="149" t="s">
        <v>1131</v>
      </c>
    </row>
    <row r="306" spans="5:12" ht="57">
      <c r="E306" s="231"/>
      <c r="F306" s="134" t="s">
        <v>845</v>
      </c>
      <c r="G306" s="134">
        <v>1</v>
      </c>
      <c r="H306" s="134">
        <f>SUM(J23:J24)</f>
        <v>9</v>
      </c>
      <c r="I306" s="134">
        <f>SUM(N23:N24)</f>
        <v>9</v>
      </c>
      <c r="J306" s="148">
        <f t="shared" ref="J306:J321" si="37">I306/H306</f>
        <v>1</v>
      </c>
      <c r="K306" s="134">
        <v>0</v>
      </c>
      <c r="L306" s="149" t="s">
        <v>1131</v>
      </c>
    </row>
    <row r="307" spans="5:12" ht="57">
      <c r="E307" s="231"/>
      <c r="F307" s="134" t="s">
        <v>846</v>
      </c>
      <c r="G307" s="134">
        <v>1</v>
      </c>
      <c r="H307" s="134">
        <f>SUM(J25:J26)</f>
        <v>9</v>
      </c>
      <c r="I307" s="134">
        <f>SUM(N25:N26)</f>
        <v>9</v>
      </c>
      <c r="J307" s="148">
        <f t="shared" si="37"/>
        <v>1</v>
      </c>
      <c r="K307" s="134">
        <v>0</v>
      </c>
      <c r="L307" s="149" t="s">
        <v>1131</v>
      </c>
    </row>
    <row r="308" spans="5:12">
      <c r="E308" s="231"/>
      <c r="F308" s="150" t="s">
        <v>860</v>
      </c>
      <c r="G308" s="150">
        <v>1</v>
      </c>
      <c r="H308" s="151">
        <f>SUM(J27:J32)</f>
        <v>6</v>
      </c>
      <c r="I308" s="150">
        <f>SUM(N27:N32)</f>
        <v>5</v>
      </c>
      <c r="J308" s="152">
        <f t="shared" si="37"/>
        <v>0.83333333333333337</v>
      </c>
      <c r="K308" s="150">
        <v>0</v>
      </c>
      <c r="L308" s="153" t="s">
        <v>1132</v>
      </c>
    </row>
    <row r="309" spans="5:12" ht="57">
      <c r="E309" s="231"/>
      <c r="F309" s="134" t="s">
        <v>851</v>
      </c>
      <c r="G309" s="134">
        <v>1</v>
      </c>
      <c r="H309" s="147">
        <f>SUM(J33:J38)</f>
        <v>34</v>
      </c>
      <c r="I309" s="134">
        <f>SUM(N33:N38)</f>
        <v>34</v>
      </c>
      <c r="J309" s="148">
        <f t="shared" si="37"/>
        <v>1</v>
      </c>
      <c r="K309" s="134">
        <v>0</v>
      </c>
      <c r="L309" s="149" t="s">
        <v>1131</v>
      </c>
    </row>
    <row r="310" spans="5:12" ht="57">
      <c r="E310" s="231"/>
      <c r="F310" s="134" t="s">
        <v>852</v>
      </c>
      <c r="G310" s="134">
        <v>1</v>
      </c>
      <c r="H310" s="147">
        <f>SUM(J39:J44)</f>
        <v>34</v>
      </c>
      <c r="I310" s="134">
        <f>SUM(N39:N44)</f>
        <v>34</v>
      </c>
      <c r="J310" s="148">
        <f t="shared" si="37"/>
        <v>1</v>
      </c>
      <c r="K310" s="134">
        <v>0</v>
      </c>
      <c r="L310" s="149" t="s">
        <v>1131</v>
      </c>
    </row>
    <row r="311" spans="5:12" ht="57">
      <c r="E311" s="231"/>
      <c r="F311" s="134" t="s">
        <v>847</v>
      </c>
      <c r="G311" s="134">
        <v>1</v>
      </c>
      <c r="H311" s="134">
        <f>SUM(J45:J48)</f>
        <v>32</v>
      </c>
      <c r="I311" s="134">
        <f>SUM(N45:N48)</f>
        <v>32</v>
      </c>
      <c r="J311" s="148">
        <f t="shared" si="37"/>
        <v>1</v>
      </c>
      <c r="K311" s="134">
        <v>0</v>
      </c>
      <c r="L311" s="149" t="s">
        <v>1131</v>
      </c>
    </row>
    <row r="312" spans="5:12" ht="57">
      <c r="E312" s="231"/>
      <c r="F312" s="134" t="s">
        <v>853</v>
      </c>
      <c r="G312" s="134">
        <v>1</v>
      </c>
      <c r="H312" s="134">
        <f>SUM(J49:J50)</f>
        <v>2</v>
      </c>
      <c r="I312" s="134">
        <f>SUM(N49:N50)</f>
        <v>2</v>
      </c>
      <c r="J312" s="148">
        <f t="shared" si="37"/>
        <v>1</v>
      </c>
      <c r="K312" s="134">
        <v>0</v>
      </c>
      <c r="L312" s="149" t="s">
        <v>1131</v>
      </c>
    </row>
    <row r="313" spans="5:12" ht="57">
      <c r="E313" s="231"/>
      <c r="F313" s="134" t="s">
        <v>855</v>
      </c>
      <c r="G313" s="134">
        <v>1</v>
      </c>
      <c r="H313" s="134">
        <f>SUM(J51:J54)</f>
        <v>32</v>
      </c>
      <c r="I313" s="134">
        <f>SUM(N51:N54)</f>
        <v>32</v>
      </c>
      <c r="J313" s="148">
        <f t="shared" si="37"/>
        <v>1</v>
      </c>
      <c r="K313" s="134">
        <v>0</v>
      </c>
      <c r="L313" s="149" t="s">
        <v>1131</v>
      </c>
    </row>
    <row r="314" spans="5:12" ht="57">
      <c r="E314" s="231"/>
      <c r="F314" s="134" t="s">
        <v>854</v>
      </c>
      <c r="G314" s="134">
        <v>1</v>
      </c>
      <c r="H314" s="134">
        <f>SUM(J55:J59)</f>
        <v>33</v>
      </c>
      <c r="I314" s="134">
        <f>SUM(N55:N59)</f>
        <v>33</v>
      </c>
      <c r="J314" s="148">
        <f t="shared" si="37"/>
        <v>1</v>
      </c>
      <c r="K314" s="134">
        <v>0</v>
      </c>
      <c r="L314" s="149" t="s">
        <v>1131</v>
      </c>
    </row>
    <row r="315" spans="5:12" ht="57">
      <c r="E315" s="231"/>
      <c r="F315" s="134" t="s">
        <v>856</v>
      </c>
      <c r="G315" s="134">
        <v>1</v>
      </c>
      <c r="H315" s="134">
        <f>SUM(J60:J64)</f>
        <v>33</v>
      </c>
      <c r="I315" s="134">
        <f>SUM(N60:N64)</f>
        <v>33</v>
      </c>
      <c r="J315" s="148">
        <f t="shared" si="37"/>
        <v>1</v>
      </c>
      <c r="K315" s="134">
        <v>0</v>
      </c>
      <c r="L315" s="149" t="s">
        <v>1131</v>
      </c>
    </row>
    <row r="316" spans="5:12" ht="57">
      <c r="E316" s="231"/>
      <c r="F316" s="134" t="s">
        <v>849</v>
      </c>
      <c r="G316" s="134">
        <v>1</v>
      </c>
      <c r="H316" s="147">
        <f>SUM(J65:J70)</f>
        <v>34</v>
      </c>
      <c r="I316" s="134">
        <f>SUM(N65:N70)</f>
        <v>34</v>
      </c>
      <c r="J316" s="148">
        <f t="shared" si="37"/>
        <v>1</v>
      </c>
      <c r="K316" s="134">
        <v>0</v>
      </c>
      <c r="L316" s="149" t="s">
        <v>1131</v>
      </c>
    </row>
    <row r="317" spans="5:12" ht="57">
      <c r="E317" s="231"/>
      <c r="F317" s="134" t="s">
        <v>863</v>
      </c>
      <c r="G317" s="134">
        <v>1</v>
      </c>
      <c r="H317" s="147">
        <f>SUM(J71:J76)</f>
        <v>34</v>
      </c>
      <c r="I317" s="134">
        <f>SUM(N71:N76)</f>
        <v>34</v>
      </c>
      <c r="J317" s="148">
        <f t="shared" si="37"/>
        <v>1</v>
      </c>
      <c r="K317" s="134">
        <v>0</v>
      </c>
      <c r="L317" s="149" t="s">
        <v>1131</v>
      </c>
    </row>
    <row r="318" spans="5:12" ht="57">
      <c r="E318" s="231"/>
      <c r="F318" s="134" t="s">
        <v>857</v>
      </c>
      <c r="G318" s="134">
        <v>1</v>
      </c>
      <c r="H318" s="147">
        <f>SUM(J77:J82)</f>
        <v>34</v>
      </c>
      <c r="I318" s="134">
        <f>SUM(N77:N82)</f>
        <v>34</v>
      </c>
      <c r="J318" s="148">
        <f t="shared" si="37"/>
        <v>1</v>
      </c>
      <c r="K318" s="134">
        <v>0</v>
      </c>
      <c r="L318" s="149" t="s">
        <v>1131</v>
      </c>
    </row>
    <row r="319" spans="5:12" ht="57">
      <c r="E319" s="231"/>
      <c r="F319" s="134" t="s">
        <v>858</v>
      </c>
      <c r="G319" s="134">
        <v>1</v>
      </c>
      <c r="H319" s="147">
        <f>SUM(J83:J88)</f>
        <v>34</v>
      </c>
      <c r="I319" s="134">
        <f>SUM(N83:N88)</f>
        <v>34</v>
      </c>
      <c r="J319" s="148">
        <f t="shared" si="37"/>
        <v>1</v>
      </c>
      <c r="K319" s="134">
        <v>0</v>
      </c>
      <c r="L319" s="149" t="s">
        <v>1131</v>
      </c>
    </row>
    <row r="320" spans="5:12" ht="57">
      <c r="E320" s="231"/>
      <c r="F320" s="134" t="s">
        <v>859</v>
      </c>
      <c r="G320" s="134">
        <v>1</v>
      </c>
      <c r="H320" s="147">
        <f>SUM(J89:J94)</f>
        <v>34</v>
      </c>
      <c r="I320" s="134">
        <f>SUM(N89:N94)</f>
        <v>34</v>
      </c>
      <c r="J320" s="148">
        <f t="shared" si="37"/>
        <v>1</v>
      </c>
      <c r="K320" s="134">
        <v>0</v>
      </c>
      <c r="L320" s="149" t="s">
        <v>1131</v>
      </c>
    </row>
    <row r="321" spans="5:12" ht="57">
      <c r="E321" s="231"/>
      <c r="F321" s="134" t="s">
        <v>861</v>
      </c>
      <c r="G321" s="134">
        <v>1</v>
      </c>
      <c r="H321" s="147">
        <f>SUM(J95)</f>
        <v>1</v>
      </c>
      <c r="I321" s="134">
        <f>SUM(N95)</f>
        <v>1</v>
      </c>
      <c r="J321" s="148">
        <f t="shared" si="37"/>
        <v>1</v>
      </c>
      <c r="K321" s="134">
        <v>0</v>
      </c>
      <c r="L321" s="149" t="s">
        <v>1131</v>
      </c>
    </row>
    <row r="322" spans="5:12">
      <c r="E322" s="142" t="s">
        <v>850</v>
      </c>
      <c r="F322" s="133">
        <v>17</v>
      </c>
      <c r="G322" s="133">
        <f>SUM(G305:G321)</f>
        <v>17</v>
      </c>
      <c r="H322" s="143">
        <f>SUM(H305:H321)</f>
        <v>398</v>
      </c>
      <c r="I322" s="133">
        <f>SUM(I305:I321)</f>
        <v>397</v>
      </c>
      <c r="J322" s="154">
        <f>I322/H322</f>
        <v>0.99748743718592969</v>
      </c>
      <c r="K322" s="133">
        <f>SUBTOTAL(9,K305:K321)</f>
        <v>0</v>
      </c>
      <c r="L322" s="145"/>
    </row>
    <row r="323" spans="5:12" ht="57">
      <c r="E323" s="232" t="s">
        <v>889</v>
      </c>
      <c r="F323" s="155" t="s">
        <v>844</v>
      </c>
      <c r="G323" s="155">
        <v>1</v>
      </c>
      <c r="H323" s="155">
        <f>SUM(J96:J100)</f>
        <v>8</v>
      </c>
      <c r="I323" s="155">
        <f>SUM(N96:N100)</f>
        <v>8</v>
      </c>
      <c r="J323" s="156">
        <f>I323/H323</f>
        <v>1</v>
      </c>
      <c r="K323" s="155">
        <v>0</v>
      </c>
      <c r="L323" s="149" t="s">
        <v>1131</v>
      </c>
    </row>
    <row r="324" spans="5:12" ht="57">
      <c r="E324" s="232"/>
      <c r="F324" s="155" t="s">
        <v>845</v>
      </c>
      <c r="G324" s="155">
        <v>1</v>
      </c>
      <c r="H324" s="157">
        <f>SUM(J101:J103)</f>
        <v>12</v>
      </c>
      <c r="I324" s="157">
        <f>SUM(N101:N103)</f>
        <v>12</v>
      </c>
      <c r="J324" s="156">
        <f t="shared" ref="J324:J363" si="38">I324/H324</f>
        <v>1</v>
      </c>
      <c r="K324" s="157">
        <v>0</v>
      </c>
      <c r="L324" s="149" t="s">
        <v>1131</v>
      </c>
    </row>
    <row r="325" spans="5:12" ht="57">
      <c r="E325" s="232"/>
      <c r="F325" s="155" t="s">
        <v>846</v>
      </c>
      <c r="G325" s="155">
        <v>1</v>
      </c>
      <c r="H325" s="155">
        <f>SUM(J104:J108)</f>
        <v>11</v>
      </c>
      <c r="I325" s="155">
        <f>SUM(N104:N108)</f>
        <v>11</v>
      </c>
      <c r="J325" s="156">
        <f t="shared" si="38"/>
        <v>1</v>
      </c>
      <c r="K325" s="155">
        <v>0</v>
      </c>
      <c r="L325" s="149" t="s">
        <v>1131</v>
      </c>
    </row>
    <row r="326" spans="5:12" ht="57">
      <c r="E326" s="232"/>
      <c r="F326" s="155" t="s">
        <v>860</v>
      </c>
      <c r="G326" s="155">
        <v>1</v>
      </c>
      <c r="H326" s="155">
        <f>SUM(J109:J110)</f>
        <v>2</v>
      </c>
      <c r="I326" s="155">
        <f>SUM(N109:N110)</f>
        <v>2</v>
      </c>
      <c r="J326" s="156">
        <f t="shared" si="38"/>
        <v>1</v>
      </c>
      <c r="K326" s="155">
        <v>0</v>
      </c>
      <c r="L326" s="149" t="s">
        <v>1131</v>
      </c>
    </row>
    <row r="327" spans="5:12">
      <c r="E327" s="232"/>
      <c r="F327" s="158" t="s">
        <v>851</v>
      </c>
      <c r="G327" s="158">
        <v>1</v>
      </c>
      <c r="H327" s="158">
        <f>SUM(J111:J113)</f>
        <v>10</v>
      </c>
      <c r="I327" s="158">
        <f>SUM(N111:N113)</f>
        <v>8</v>
      </c>
      <c r="J327" s="159">
        <f t="shared" si="38"/>
        <v>0.8</v>
      </c>
      <c r="K327" s="158">
        <v>0</v>
      </c>
      <c r="L327" s="153" t="s">
        <v>1132</v>
      </c>
    </row>
    <row r="328" spans="5:12" ht="57">
      <c r="E328" s="232"/>
      <c r="F328" s="155" t="s">
        <v>852</v>
      </c>
      <c r="G328" s="155">
        <v>1</v>
      </c>
      <c r="H328" s="160">
        <f>SUM(J114:J120)</f>
        <v>7</v>
      </c>
      <c r="I328" s="155">
        <f>SUM(N114:N120)</f>
        <v>7</v>
      </c>
      <c r="J328" s="156">
        <f t="shared" si="38"/>
        <v>1</v>
      </c>
      <c r="K328" s="155">
        <v>0</v>
      </c>
      <c r="L328" s="149" t="s">
        <v>1131</v>
      </c>
    </row>
    <row r="329" spans="5:12" ht="57">
      <c r="E329" s="232"/>
      <c r="F329" s="155" t="s">
        <v>847</v>
      </c>
      <c r="G329" s="155">
        <v>1</v>
      </c>
      <c r="H329" s="160">
        <f>SUM(J121:J126)</f>
        <v>6</v>
      </c>
      <c r="I329" s="155">
        <f>SUM(N121:N126)</f>
        <v>5</v>
      </c>
      <c r="J329" s="156">
        <f t="shared" si="38"/>
        <v>0.83333333333333337</v>
      </c>
      <c r="K329" s="155">
        <v>0</v>
      </c>
      <c r="L329" s="149" t="s">
        <v>1131</v>
      </c>
    </row>
    <row r="330" spans="5:12" ht="57">
      <c r="E330" s="232"/>
      <c r="F330" s="155" t="s">
        <v>853</v>
      </c>
      <c r="G330" s="155">
        <v>1</v>
      </c>
      <c r="H330" s="160">
        <f>SUM(J127:J132)</f>
        <v>6</v>
      </c>
      <c r="I330" s="155">
        <f>SUM(N127:N132)</f>
        <v>6</v>
      </c>
      <c r="J330" s="156">
        <f t="shared" si="38"/>
        <v>1</v>
      </c>
      <c r="K330" s="155">
        <v>0</v>
      </c>
      <c r="L330" s="149" t="s">
        <v>1131</v>
      </c>
    </row>
    <row r="331" spans="5:12">
      <c r="E331" s="232"/>
      <c r="F331" s="158" t="s">
        <v>855</v>
      </c>
      <c r="G331" s="158">
        <v>1</v>
      </c>
      <c r="H331" s="161">
        <f>SUM(J133:J138)</f>
        <v>6</v>
      </c>
      <c r="I331" s="158">
        <f>SUM(N133:N138)</f>
        <v>5</v>
      </c>
      <c r="J331" s="159">
        <f t="shared" si="38"/>
        <v>0.83333333333333337</v>
      </c>
      <c r="K331" s="158">
        <v>0</v>
      </c>
      <c r="L331" s="153" t="s">
        <v>1132</v>
      </c>
    </row>
    <row r="332" spans="5:12" ht="57">
      <c r="E332" s="232"/>
      <c r="F332" s="155" t="s">
        <v>854</v>
      </c>
      <c r="G332" s="155">
        <v>1</v>
      </c>
      <c r="H332" s="155">
        <f>SUM(J139:J146)</f>
        <v>22</v>
      </c>
      <c r="I332" s="155">
        <f>SUM(N139:N146)</f>
        <v>22</v>
      </c>
      <c r="J332" s="156">
        <f t="shared" si="38"/>
        <v>1</v>
      </c>
      <c r="K332" s="155">
        <v>0</v>
      </c>
      <c r="L332" s="149" t="s">
        <v>1131</v>
      </c>
    </row>
    <row r="333" spans="5:12">
      <c r="E333" s="232"/>
      <c r="F333" s="158" t="s">
        <v>856</v>
      </c>
      <c r="G333" s="158">
        <v>1</v>
      </c>
      <c r="H333" s="161">
        <f>SUM(J147:J152)</f>
        <v>6</v>
      </c>
      <c r="I333" s="158">
        <f>SUM(N147:N152)</f>
        <v>5</v>
      </c>
      <c r="J333" s="159">
        <f t="shared" si="38"/>
        <v>0.83333333333333337</v>
      </c>
      <c r="K333" s="158">
        <v>0</v>
      </c>
      <c r="L333" s="153" t="s">
        <v>1132</v>
      </c>
    </row>
    <row r="334" spans="5:12" ht="85.5">
      <c r="E334" s="232"/>
      <c r="F334" s="162" t="s">
        <v>848</v>
      </c>
      <c r="G334" s="162">
        <v>1</v>
      </c>
      <c r="H334" s="162">
        <v>0</v>
      </c>
      <c r="I334" s="162">
        <v>0</v>
      </c>
      <c r="J334" s="163">
        <v>0</v>
      </c>
      <c r="K334" s="162">
        <v>0</v>
      </c>
      <c r="L334" s="137" t="s">
        <v>1130</v>
      </c>
    </row>
    <row r="335" spans="5:12">
      <c r="E335" s="232"/>
      <c r="F335" s="158" t="s">
        <v>849</v>
      </c>
      <c r="G335" s="158">
        <v>1</v>
      </c>
      <c r="H335" s="158">
        <f>SUM(J153:J158)</f>
        <v>6</v>
      </c>
      <c r="I335" s="158">
        <f>SUM(N153:N158)</f>
        <v>5</v>
      </c>
      <c r="J335" s="159">
        <f t="shared" si="38"/>
        <v>0.83333333333333337</v>
      </c>
      <c r="K335" s="158">
        <v>0</v>
      </c>
      <c r="L335" s="153" t="s">
        <v>1132</v>
      </c>
    </row>
    <row r="336" spans="5:12">
      <c r="E336" s="232"/>
      <c r="F336" s="158" t="s">
        <v>862</v>
      </c>
      <c r="G336" s="158">
        <v>1</v>
      </c>
      <c r="H336" s="161">
        <f>SUM(J159:J162)</f>
        <v>4</v>
      </c>
      <c r="I336" s="158">
        <f>SUM(N159:N162)</f>
        <v>3</v>
      </c>
      <c r="J336" s="159">
        <f t="shared" si="38"/>
        <v>0.75</v>
      </c>
      <c r="K336" s="158">
        <v>0</v>
      </c>
      <c r="L336" s="153" t="s">
        <v>1132</v>
      </c>
    </row>
    <row r="337" spans="5:12" ht="57">
      <c r="E337" s="232"/>
      <c r="F337" s="155" t="s">
        <v>863</v>
      </c>
      <c r="G337" s="155">
        <v>1</v>
      </c>
      <c r="H337" s="155">
        <f>SUM(J163:J168)</f>
        <v>9</v>
      </c>
      <c r="I337" s="155">
        <f>SUM(N163:N168)</f>
        <v>9</v>
      </c>
      <c r="J337" s="156">
        <f t="shared" si="38"/>
        <v>1</v>
      </c>
      <c r="K337" s="155">
        <v>0</v>
      </c>
      <c r="L337" s="149" t="s">
        <v>1131</v>
      </c>
    </row>
    <row r="338" spans="5:12" ht="57">
      <c r="E338" s="232"/>
      <c r="F338" s="155" t="s">
        <v>864</v>
      </c>
      <c r="G338" s="155">
        <v>1</v>
      </c>
      <c r="H338" s="155">
        <f>SUM(J169:J170)</f>
        <v>2</v>
      </c>
      <c r="I338" s="155">
        <f>SUM(N169:N170)</f>
        <v>2</v>
      </c>
      <c r="J338" s="156">
        <f t="shared" si="38"/>
        <v>1</v>
      </c>
      <c r="K338" s="155">
        <v>0</v>
      </c>
      <c r="L338" s="149" t="s">
        <v>1131</v>
      </c>
    </row>
    <row r="339" spans="5:12">
      <c r="E339" s="232"/>
      <c r="F339" s="158" t="s">
        <v>857</v>
      </c>
      <c r="G339" s="158">
        <v>1</v>
      </c>
      <c r="H339" s="158">
        <f>SUM(J171:J173)</f>
        <v>3</v>
      </c>
      <c r="I339" s="158">
        <f>SUM(N171:N173)</f>
        <v>2</v>
      </c>
      <c r="J339" s="159">
        <f t="shared" si="38"/>
        <v>0.66666666666666663</v>
      </c>
      <c r="K339" s="158">
        <v>0</v>
      </c>
      <c r="L339" s="153" t="s">
        <v>1132</v>
      </c>
    </row>
    <row r="340" spans="5:12" ht="57">
      <c r="E340" s="232"/>
      <c r="F340" s="155" t="s">
        <v>858</v>
      </c>
      <c r="G340" s="155">
        <v>1</v>
      </c>
      <c r="H340" s="155">
        <f>SUM(J174)</f>
        <v>2</v>
      </c>
      <c r="I340" s="155">
        <f>SUM(N174)</f>
        <v>2</v>
      </c>
      <c r="J340" s="156">
        <f t="shared" si="38"/>
        <v>1</v>
      </c>
      <c r="K340" s="155">
        <v>0</v>
      </c>
      <c r="L340" s="149" t="s">
        <v>1131</v>
      </c>
    </row>
    <row r="341" spans="5:12" ht="28.5">
      <c r="E341" s="232"/>
      <c r="F341" s="164" t="s">
        <v>859</v>
      </c>
      <c r="G341" s="164">
        <v>1</v>
      </c>
      <c r="H341" s="164">
        <f>SUM(J175:J176)</f>
        <v>4</v>
      </c>
      <c r="I341" s="164">
        <f>SUM(N175:N176)</f>
        <v>2</v>
      </c>
      <c r="J341" s="165">
        <f t="shared" si="38"/>
        <v>0.5</v>
      </c>
      <c r="K341" s="164">
        <v>2</v>
      </c>
      <c r="L341" s="166" t="s">
        <v>1133</v>
      </c>
    </row>
    <row r="342" spans="5:12" ht="57">
      <c r="E342" s="232"/>
      <c r="F342" s="155" t="s">
        <v>861</v>
      </c>
      <c r="G342" s="155">
        <v>1</v>
      </c>
      <c r="H342" s="155">
        <f>SUM(J177:J181)</f>
        <v>33</v>
      </c>
      <c r="I342" s="155">
        <f>SUM(N177:N181)</f>
        <v>33</v>
      </c>
      <c r="J342" s="156">
        <f t="shared" si="38"/>
        <v>1</v>
      </c>
      <c r="K342" s="155">
        <v>0</v>
      </c>
      <c r="L342" s="149" t="s">
        <v>1131</v>
      </c>
    </row>
    <row r="343" spans="5:12" ht="57">
      <c r="E343" s="232"/>
      <c r="F343" s="155" t="s">
        <v>865</v>
      </c>
      <c r="G343" s="155">
        <v>1</v>
      </c>
      <c r="H343" s="155">
        <f>SUM(J182:J185)</f>
        <v>32</v>
      </c>
      <c r="I343" s="155">
        <f>SUM(N182:N185)</f>
        <v>32</v>
      </c>
      <c r="J343" s="156">
        <f t="shared" si="38"/>
        <v>1</v>
      </c>
      <c r="K343" s="155">
        <v>0</v>
      </c>
      <c r="L343" s="149" t="s">
        <v>1131</v>
      </c>
    </row>
    <row r="344" spans="5:12" ht="57">
      <c r="E344" s="232"/>
      <c r="F344" s="155" t="s">
        <v>866</v>
      </c>
      <c r="G344" s="155">
        <v>2</v>
      </c>
      <c r="H344" s="155">
        <f>SUM(J186:J192)</f>
        <v>37</v>
      </c>
      <c r="I344" s="155">
        <f>SUM(N186:N192)</f>
        <v>37</v>
      </c>
      <c r="J344" s="156">
        <f t="shared" si="38"/>
        <v>1</v>
      </c>
      <c r="K344" s="155">
        <v>0</v>
      </c>
      <c r="L344" s="149" t="s">
        <v>1131</v>
      </c>
    </row>
    <row r="345" spans="5:12" ht="57">
      <c r="E345" s="232"/>
      <c r="F345" s="155" t="s">
        <v>867</v>
      </c>
      <c r="G345" s="155">
        <v>1</v>
      </c>
      <c r="H345" s="155">
        <f>SUM(J193:J196)</f>
        <v>5</v>
      </c>
      <c r="I345" s="155">
        <f>SUM(N193:N196)</f>
        <v>5</v>
      </c>
      <c r="J345" s="156">
        <f t="shared" si="38"/>
        <v>1</v>
      </c>
      <c r="K345" s="155">
        <v>0</v>
      </c>
      <c r="L345" s="149" t="s">
        <v>1131</v>
      </c>
    </row>
    <row r="346" spans="5:12" ht="57">
      <c r="E346" s="232"/>
      <c r="F346" s="155" t="s">
        <v>868</v>
      </c>
      <c r="G346" s="155">
        <v>1</v>
      </c>
      <c r="H346" s="155">
        <f>SUM(J197:J200)</f>
        <v>5</v>
      </c>
      <c r="I346" s="155">
        <f>SUM(N197:N200)</f>
        <v>5</v>
      </c>
      <c r="J346" s="156">
        <f t="shared" si="38"/>
        <v>1</v>
      </c>
      <c r="K346" s="155">
        <v>0</v>
      </c>
      <c r="L346" s="149" t="s">
        <v>1131</v>
      </c>
    </row>
    <row r="347" spans="5:12" ht="85.5">
      <c r="E347" s="232"/>
      <c r="F347" s="162" t="s">
        <v>869</v>
      </c>
      <c r="G347" s="162">
        <v>1</v>
      </c>
      <c r="H347" s="167">
        <v>0</v>
      </c>
      <c r="I347" s="167">
        <v>0</v>
      </c>
      <c r="J347" s="163">
        <v>0</v>
      </c>
      <c r="K347" s="167">
        <v>0</v>
      </c>
      <c r="L347" s="137" t="s">
        <v>1130</v>
      </c>
    </row>
    <row r="348" spans="5:12" ht="57">
      <c r="E348" s="232"/>
      <c r="F348" s="155" t="s">
        <v>870</v>
      </c>
      <c r="G348" s="155">
        <v>1</v>
      </c>
      <c r="H348" s="157">
        <f>SUM(J201:J206)</f>
        <v>36</v>
      </c>
      <c r="I348" s="157">
        <f>SUM(N201:N206)</f>
        <v>36</v>
      </c>
      <c r="J348" s="156">
        <f t="shared" si="38"/>
        <v>1</v>
      </c>
      <c r="K348" s="157">
        <v>0</v>
      </c>
      <c r="L348" s="149" t="s">
        <v>1131</v>
      </c>
    </row>
    <row r="349" spans="5:12" ht="85.5">
      <c r="E349" s="232"/>
      <c r="F349" s="162" t="s">
        <v>871</v>
      </c>
      <c r="G349" s="162">
        <v>2</v>
      </c>
      <c r="H349" s="167">
        <v>0</v>
      </c>
      <c r="I349" s="167">
        <v>0</v>
      </c>
      <c r="J349" s="163">
        <v>0</v>
      </c>
      <c r="K349" s="167">
        <v>0</v>
      </c>
      <c r="L349" s="137" t="s">
        <v>1130</v>
      </c>
    </row>
    <row r="350" spans="5:12" ht="57">
      <c r="E350" s="232"/>
      <c r="F350" s="155" t="s">
        <v>872</v>
      </c>
      <c r="G350" s="155">
        <v>1</v>
      </c>
      <c r="H350" s="157">
        <f>SUM(J207:J215)</f>
        <v>19</v>
      </c>
      <c r="I350" s="157">
        <f>SUM(N207:N215)</f>
        <v>19</v>
      </c>
      <c r="J350" s="156">
        <f t="shared" si="38"/>
        <v>1</v>
      </c>
      <c r="K350" s="157">
        <v>0</v>
      </c>
      <c r="L350" s="149" t="s">
        <v>1131</v>
      </c>
    </row>
    <row r="351" spans="5:12" ht="57">
      <c r="E351" s="232"/>
      <c r="F351" s="155" t="s">
        <v>873</v>
      </c>
      <c r="G351" s="155">
        <v>1</v>
      </c>
      <c r="H351" s="157">
        <f>SUM(J216:J217)</f>
        <v>2</v>
      </c>
      <c r="I351" s="157">
        <f>SUM(N216:N217)</f>
        <v>2</v>
      </c>
      <c r="J351" s="156">
        <f t="shared" si="38"/>
        <v>1</v>
      </c>
      <c r="K351" s="157">
        <v>0</v>
      </c>
      <c r="L351" s="149" t="s">
        <v>1131</v>
      </c>
    </row>
    <row r="352" spans="5:12" ht="85.5">
      <c r="E352" s="232"/>
      <c r="F352" s="162" t="s">
        <v>874</v>
      </c>
      <c r="G352" s="162">
        <v>1</v>
      </c>
      <c r="H352" s="167">
        <v>0</v>
      </c>
      <c r="I352" s="167">
        <v>0</v>
      </c>
      <c r="J352" s="163">
        <v>0</v>
      </c>
      <c r="K352" s="167">
        <v>0</v>
      </c>
      <c r="L352" s="137" t="s">
        <v>1130</v>
      </c>
    </row>
    <row r="353" spans="5:12" ht="85.5">
      <c r="E353" s="232"/>
      <c r="F353" s="162" t="s">
        <v>875</v>
      </c>
      <c r="G353" s="162">
        <v>1</v>
      </c>
      <c r="H353" s="167">
        <v>0</v>
      </c>
      <c r="I353" s="167">
        <v>0</v>
      </c>
      <c r="J353" s="163">
        <v>0</v>
      </c>
      <c r="K353" s="167">
        <v>0</v>
      </c>
      <c r="L353" s="137" t="s">
        <v>1130</v>
      </c>
    </row>
    <row r="354" spans="5:12" ht="57">
      <c r="E354" s="232"/>
      <c r="F354" s="155" t="s">
        <v>876</v>
      </c>
      <c r="G354" s="155">
        <v>1</v>
      </c>
      <c r="H354" s="157">
        <f>SUM(J218:J223)</f>
        <v>36</v>
      </c>
      <c r="I354" s="155">
        <f>SUM(N218:N223)</f>
        <v>36</v>
      </c>
      <c r="J354" s="156">
        <f t="shared" si="38"/>
        <v>1</v>
      </c>
      <c r="K354" s="155">
        <v>0</v>
      </c>
      <c r="L354" s="149" t="s">
        <v>1131</v>
      </c>
    </row>
    <row r="355" spans="5:12" ht="57">
      <c r="E355" s="232"/>
      <c r="F355" s="155" t="s">
        <v>877</v>
      </c>
      <c r="G355" s="155">
        <v>1</v>
      </c>
      <c r="H355" s="157">
        <f>SUM(J224:J229)</f>
        <v>36</v>
      </c>
      <c r="I355" s="155">
        <f>SUM(N224:N229)</f>
        <v>36</v>
      </c>
      <c r="J355" s="156">
        <f t="shared" si="38"/>
        <v>1</v>
      </c>
      <c r="K355" s="155">
        <v>0</v>
      </c>
      <c r="L355" s="149" t="s">
        <v>1131</v>
      </c>
    </row>
    <row r="356" spans="5:12" ht="57">
      <c r="E356" s="232"/>
      <c r="F356" s="155" t="s">
        <v>878</v>
      </c>
      <c r="G356" s="155">
        <v>1</v>
      </c>
      <c r="H356" s="157">
        <f>SUM(J230:J235)</f>
        <v>36</v>
      </c>
      <c r="I356" s="155">
        <f>SUM(N230:N235)</f>
        <v>36</v>
      </c>
      <c r="J356" s="156">
        <f t="shared" si="38"/>
        <v>1</v>
      </c>
      <c r="K356" s="155">
        <v>0</v>
      </c>
      <c r="L356" s="149" t="s">
        <v>1131</v>
      </c>
    </row>
    <row r="357" spans="5:12" ht="57">
      <c r="E357" s="232"/>
      <c r="F357" s="155" t="s">
        <v>879</v>
      </c>
      <c r="G357" s="155">
        <v>1</v>
      </c>
      <c r="H357" s="157">
        <f>SUM(J236:J241)</f>
        <v>36</v>
      </c>
      <c r="I357" s="155">
        <f>SUM(N236:N241)</f>
        <v>36</v>
      </c>
      <c r="J357" s="156">
        <f t="shared" si="38"/>
        <v>1</v>
      </c>
      <c r="K357" s="155">
        <v>0</v>
      </c>
      <c r="L357" s="149" t="s">
        <v>1131</v>
      </c>
    </row>
    <row r="358" spans="5:12" ht="57">
      <c r="E358" s="232"/>
      <c r="F358" s="155" t="s">
        <v>880</v>
      </c>
      <c r="G358" s="155">
        <v>1</v>
      </c>
      <c r="H358" s="157">
        <f>SUM(J242:J247)</f>
        <v>36</v>
      </c>
      <c r="I358" s="155">
        <f>SUM(N242:N247)</f>
        <v>36</v>
      </c>
      <c r="J358" s="156">
        <f t="shared" si="38"/>
        <v>1</v>
      </c>
      <c r="K358" s="155">
        <v>0</v>
      </c>
      <c r="L358" s="149" t="s">
        <v>1131</v>
      </c>
    </row>
    <row r="359" spans="5:12" ht="57">
      <c r="E359" s="232"/>
      <c r="F359" s="155" t="s">
        <v>881</v>
      </c>
      <c r="G359" s="155">
        <v>1</v>
      </c>
      <c r="H359" s="157">
        <f>SUM(J248:J253)</f>
        <v>36</v>
      </c>
      <c r="I359" s="155">
        <f>SUM(N248:N253)</f>
        <v>36</v>
      </c>
      <c r="J359" s="156">
        <f t="shared" si="38"/>
        <v>1</v>
      </c>
      <c r="K359" s="155">
        <v>0</v>
      </c>
      <c r="L359" s="149" t="s">
        <v>1131</v>
      </c>
    </row>
    <row r="360" spans="5:12" ht="57">
      <c r="E360" s="232"/>
      <c r="F360" s="155" t="s">
        <v>882</v>
      </c>
      <c r="G360" s="155">
        <v>1</v>
      </c>
      <c r="H360" s="157">
        <f>SUM(J254:J259)</f>
        <v>36</v>
      </c>
      <c r="I360" s="155">
        <f>SUM(N254:N259)</f>
        <v>36</v>
      </c>
      <c r="J360" s="156">
        <f t="shared" si="38"/>
        <v>1</v>
      </c>
      <c r="K360" s="155">
        <v>0</v>
      </c>
      <c r="L360" s="149" t="s">
        <v>1131</v>
      </c>
    </row>
    <row r="361" spans="5:12" ht="57">
      <c r="E361" s="232"/>
      <c r="F361" s="155" t="s">
        <v>883</v>
      </c>
      <c r="G361" s="155">
        <v>1</v>
      </c>
      <c r="H361" s="160">
        <f>SUM(J260:J263)</f>
        <v>4</v>
      </c>
      <c r="I361" s="155">
        <f>SUM(N260:N263)</f>
        <v>4</v>
      </c>
      <c r="J361" s="156">
        <f t="shared" si="38"/>
        <v>1</v>
      </c>
      <c r="K361" s="155">
        <v>0</v>
      </c>
      <c r="L361" s="149" t="s">
        <v>1131</v>
      </c>
    </row>
    <row r="362" spans="5:12" ht="57">
      <c r="E362" s="232"/>
      <c r="F362" s="155" t="s">
        <v>884</v>
      </c>
      <c r="G362" s="155">
        <v>1</v>
      </c>
      <c r="H362" s="157">
        <f>SUM(J264:J269)</f>
        <v>36</v>
      </c>
      <c r="I362" s="155">
        <f>SUM(N264:N269)</f>
        <v>36</v>
      </c>
      <c r="J362" s="156">
        <f t="shared" si="38"/>
        <v>1</v>
      </c>
      <c r="K362" s="155">
        <v>0</v>
      </c>
      <c r="L362" s="149" t="s">
        <v>1131</v>
      </c>
    </row>
    <row r="363" spans="5:12" ht="71.25" customHeight="1">
      <c r="E363" s="155" t="s">
        <v>888</v>
      </c>
      <c r="F363" s="155" t="s">
        <v>852</v>
      </c>
      <c r="G363" s="155">
        <v>1</v>
      </c>
      <c r="H363" s="157">
        <f>SUM(J270)</f>
        <v>1</v>
      </c>
      <c r="I363" s="155">
        <f>SUM(N270)</f>
        <v>1</v>
      </c>
      <c r="J363" s="156">
        <f t="shared" si="38"/>
        <v>1</v>
      </c>
      <c r="K363" s="155">
        <v>0</v>
      </c>
      <c r="L363" s="149" t="s">
        <v>1131</v>
      </c>
    </row>
    <row r="364" spans="5:12">
      <c r="E364" s="142" t="s">
        <v>850</v>
      </c>
      <c r="F364" s="133">
        <v>42</v>
      </c>
      <c r="G364" s="133">
        <f>SUM(G323:G363)</f>
        <v>43</v>
      </c>
      <c r="H364" s="143">
        <f>SUM(H323:H363)</f>
        <v>588</v>
      </c>
      <c r="I364" s="133">
        <f>SUM(I323:I363)</f>
        <v>578</v>
      </c>
      <c r="J364" s="144">
        <f>I364/H364</f>
        <v>0.98299319727891155</v>
      </c>
      <c r="K364" s="133">
        <f>SUBTOTAL(9,K323:K363)</f>
        <v>2</v>
      </c>
      <c r="L364" s="47"/>
    </row>
    <row r="365" spans="5:12">
      <c r="E365" s="230" t="s">
        <v>1119</v>
      </c>
      <c r="F365" s="230"/>
      <c r="G365" s="230"/>
      <c r="H365" s="145">
        <f>SUM(H285+H292+H304+H322+H364)</f>
        <v>1051</v>
      </c>
      <c r="I365" s="145">
        <f>SUM(I285+I292+I304+I322+I364)</f>
        <v>1040</v>
      </c>
      <c r="J365" s="168">
        <f>I365/H365</f>
        <v>0.98953377735490011</v>
      </c>
      <c r="K365" s="145"/>
      <c r="L365" s="47"/>
    </row>
  </sheetData>
  <autoFilter ref="A1:S271" xr:uid="{B264B7D9-1C4A-4945-881E-75BC7F62EAAE}"/>
  <mergeCells count="6">
    <mergeCell ref="E365:G365"/>
    <mergeCell ref="E293:E303"/>
    <mergeCell ref="E305:E321"/>
    <mergeCell ref="E323:E362"/>
    <mergeCell ref="E279:E284"/>
    <mergeCell ref="E286:E291"/>
  </mergeCells>
  <phoneticPr fontId="3" type="noConversion"/>
  <dataValidations xWindow="900" yWindow="704" count="1">
    <dataValidation type="list" allowBlank="1" showInputMessage="1" showErrorMessage="1" errorTitle="Entrada no válida" error="Por favor seleccione un elemento de la lista" promptTitle="Seleccione un elemento de la lista" prompt=" Seleccione de la lista si registra la SUSCRIPCIÓN, ó el AVANCE (SEGUIMIENTO) del Plan de Mejoramiento." sqref="C2:C270" xr:uid="{38592191-8B10-4DF0-90BC-F932E03A987A}">
      <formula1>#REF!</formula1>
    </dataValidation>
  </dataValidations>
  <pageMargins left="0.7" right="0.7" top="0.75" bottom="0.75" header="0.3" footer="0.3"/>
  <pageSetup paperSize="9" scale="35" orientation="landscape" horizontalDpi="360" verticalDpi="360" r:id="rId1"/>
  <ignoredErrors>
    <ignoredError sqref="I327:I330 I332 I335 I337 I348 I307 H324:H325 H326:H333 H293 H283:H285 H287:H288 H348 H350:H351 H354:H362 H290:H292 H335:H346" formulaRange="1"/>
    <ignoredError sqref="I304 H321:H322" formula="1"/>
    <ignoredError sqref="H323 H304 H305:H320" formula="1"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D4F97-12A3-4860-980D-131DF448A5DD}">
  <dimension ref="B2:L89"/>
  <sheetViews>
    <sheetView topLeftCell="E74" zoomScale="90" zoomScaleNormal="90" workbookViewId="0">
      <selection activeCell="O81" sqref="O81"/>
    </sheetView>
  </sheetViews>
  <sheetFormatPr baseColWidth="10" defaultColWidth="9.140625" defaultRowHeight="13.5"/>
  <cols>
    <col min="1" max="1" width="0" style="179" hidden="1" customWidth="1"/>
    <col min="2" max="2" width="16" style="179" hidden="1" customWidth="1"/>
    <col min="3" max="3" width="27" style="179" hidden="1" customWidth="1"/>
    <col min="4" max="4" width="21" style="179" hidden="1" customWidth="1"/>
    <col min="5" max="5" width="27.7109375" style="179" bestFit="1" customWidth="1"/>
    <col min="6" max="6" width="15.5703125" style="179" customWidth="1"/>
    <col min="7" max="7" width="15.42578125" style="179" bestFit="1" customWidth="1"/>
    <col min="8" max="8" width="19.42578125" style="179" customWidth="1"/>
    <col min="9" max="9" width="16.7109375" style="179" bestFit="1" customWidth="1"/>
    <col min="10" max="10" width="14.28515625" style="179" bestFit="1" customWidth="1"/>
    <col min="11" max="11" width="23.85546875" style="179" customWidth="1"/>
    <col min="12" max="12" width="29.42578125" style="179" customWidth="1"/>
    <col min="13" max="15" width="20.7109375" style="179" customWidth="1"/>
    <col min="16" max="16" width="20.140625" style="179" customWidth="1"/>
    <col min="17" max="17" width="13.85546875" style="179" customWidth="1"/>
    <col min="18" max="18" width="13" style="179" customWidth="1"/>
    <col min="19" max="19" width="16.5703125" style="179" customWidth="1"/>
    <col min="20" max="243" width="8" style="179" customWidth="1"/>
    <col min="244" max="16384" width="9.140625" style="179"/>
  </cols>
  <sheetData>
    <row r="2" spans="5:12" ht="40.5">
      <c r="E2" s="180" t="s">
        <v>840</v>
      </c>
      <c r="F2" s="180" t="s">
        <v>841</v>
      </c>
      <c r="G2" s="181" t="s">
        <v>842</v>
      </c>
      <c r="H2" s="181" t="s">
        <v>843</v>
      </c>
      <c r="I2" s="181" t="s">
        <v>885</v>
      </c>
      <c r="J2" s="181" t="s">
        <v>886</v>
      </c>
      <c r="K2" s="181" t="s">
        <v>1118</v>
      </c>
      <c r="L2" s="182" t="s">
        <v>1120</v>
      </c>
    </row>
    <row r="3" spans="5:12" ht="54">
      <c r="E3" s="238" t="s">
        <v>893</v>
      </c>
      <c r="F3" s="184" t="s">
        <v>844</v>
      </c>
      <c r="G3" s="184">
        <v>1</v>
      </c>
      <c r="H3" s="184">
        <v>0</v>
      </c>
      <c r="I3" s="184">
        <v>0</v>
      </c>
      <c r="J3" s="185">
        <v>0</v>
      </c>
      <c r="K3" s="184">
        <v>0</v>
      </c>
      <c r="L3" s="186" t="s">
        <v>1121</v>
      </c>
    </row>
    <row r="4" spans="5:12" ht="54">
      <c r="E4" s="238"/>
      <c r="F4" s="184" t="s">
        <v>845</v>
      </c>
      <c r="G4" s="184">
        <v>1</v>
      </c>
      <c r="H4" s="187">
        <v>0</v>
      </c>
      <c r="I4" s="184">
        <v>0</v>
      </c>
      <c r="J4" s="185">
        <v>0</v>
      </c>
      <c r="K4" s="184">
        <v>0</v>
      </c>
      <c r="L4" s="186" t="s">
        <v>1122</v>
      </c>
    </row>
    <row r="5" spans="5:12" ht="54">
      <c r="E5" s="238"/>
      <c r="F5" s="184" t="s">
        <v>846</v>
      </c>
      <c r="G5" s="184">
        <v>1</v>
      </c>
      <c r="H5" s="187">
        <v>0</v>
      </c>
      <c r="I5" s="184">
        <v>0</v>
      </c>
      <c r="J5" s="185">
        <v>0</v>
      </c>
      <c r="K5" s="184">
        <v>0</v>
      </c>
      <c r="L5" s="186" t="s">
        <v>1123</v>
      </c>
    </row>
    <row r="6" spans="5:12" ht="54">
      <c r="E6" s="238"/>
      <c r="F6" s="184" t="s">
        <v>847</v>
      </c>
      <c r="G6" s="184">
        <v>1</v>
      </c>
      <c r="H6" s="187">
        <v>0</v>
      </c>
      <c r="I6" s="184">
        <v>0</v>
      </c>
      <c r="J6" s="185">
        <v>0</v>
      </c>
      <c r="K6" s="184">
        <v>0</v>
      </c>
      <c r="L6" s="186" t="s">
        <v>1124</v>
      </c>
    </row>
    <row r="7" spans="5:12" ht="40.5">
      <c r="E7" s="238"/>
      <c r="F7" s="188" t="s">
        <v>848</v>
      </c>
      <c r="G7" s="188">
        <v>1</v>
      </c>
      <c r="H7" s="188">
        <v>12</v>
      </c>
      <c r="I7" s="188">
        <v>12</v>
      </c>
      <c r="J7" s="189">
        <f t="shared" ref="J7:J8" si="0">I7/H7</f>
        <v>1</v>
      </c>
      <c r="K7" s="188">
        <v>0</v>
      </c>
      <c r="L7" s="190" t="s">
        <v>1134</v>
      </c>
    </row>
    <row r="8" spans="5:12" ht="40.5">
      <c r="E8" s="238"/>
      <c r="F8" s="188" t="s">
        <v>849</v>
      </c>
      <c r="G8" s="188">
        <v>1</v>
      </c>
      <c r="H8" s="188">
        <v>1</v>
      </c>
      <c r="I8" s="188">
        <v>1</v>
      </c>
      <c r="J8" s="189">
        <f t="shared" si="0"/>
        <v>1</v>
      </c>
      <c r="K8" s="188">
        <v>0</v>
      </c>
      <c r="L8" s="190" t="s">
        <v>1134</v>
      </c>
    </row>
    <row r="9" spans="5:12">
      <c r="E9" s="191" t="s">
        <v>850</v>
      </c>
      <c r="F9" s="192">
        <v>6</v>
      </c>
      <c r="G9" s="180">
        <f>SUM(G3:G8)</f>
        <v>6</v>
      </c>
      <c r="H9" s="192">
        <v>13</v>
      </c>
      <c r="I9" s="180">
        <v>13</v>
      </c>
      <c r="J9" s="193">
        <f>I9/H9</f>
        <v>1</v>
      </c>
      <c r="K9" s="180">
        <f>SUBTOTAL(9,K3:K8)</f>
        <v>0</v>
      </c>
      <c r="L9" s="194"/>
    </row>
    <row r="10" spans="5:12" ht="54">
      <c r="E10" s="238" t="s">
        <v>892</v>
      </c>
      <c r="F10" s="184" t="s">
        <v>844</v>
      </c>
      <c r="G10" s="184">
        <v>1</v>
      </c>
      <c r="H10" s="187">
        <v>0</v>
      </c>
      <c r="I10" s="184">
        <v>0</v>
      </c>
      <c r="J10" s="185">
        <v>0</v>
      </c>
      <c r="K10" s="184">
        <v>0</v>
      </c>
      <c r="L10" s="186" t="s">
        <v>1121</v>
      </c>
    </row>
    <row r="11" spans="5:12" ht="40.5">
      <c r="E11" s="238"/>
      <c r="F11" s="188" t="s">
        <v>851</v>
      </c>
      <c r="G11" s="188">
        <v>1</v>
      </c>
      <c r="H11" s="188">
        <v>2</v>
      </c>
      <c r="I11" s="188">
        <v>2</v>
      </c>
      <c r="J11" s="189">
        <f t="shared" ref="J11:J15" si="1">I11/H11</f>
        <v>1</v>
      </c>
      <c r="K11" s="188">
        <v>0</v>
      </c>
      <c r="L11" s="190" t="s">
        <v>1134</v>
      </c>
    </row>
    <row r="12" spans="5:12" ht="40.5">
      <c r="E12" s="238"/>
      <c r="F12" s="188" t="s">
        <v>852</v>
      </c>
      <c r="G12" s="188">
        <v>1</v>
      </c>
      <c r="H12" s="188">
        <v>2</v>
      </c>
      <c r="I12" s="188">
        <v>2</v>
      </c>
      <c r="J12" s="189">
        <f t="shared" si="1"/>
        <v>1</v>
      </c>
      <c r="K12" s="188">
        <v>0</v>
      </c>
      <c r="L12" s="190" t="s">
        <v>1134</v>
      </c>
    </row>
    <row r="13" spans="5:12" ht="54">
      <c r="E13" s="238"/>
      <c r="F13" s="184" t="s">
        <v>847</v>
      </c>
      <c r="G13" s="184">
        <v>1</v>
      </c>
      <c r="H13" s="184">
        <v>0</v>
      </c>
      <c r="I13" s="184">
        <v>0</v>
      </c>
      <c r="J13" s="185">
        <v>0</v>
      </c>
      <c r="K13" s="184">
        <v>0</v>
      </c>
      <c r="L13" s="186" t="s">
        <v>1121</v>
      </c>
    </row>
    <row r="14" spans="5:12" ht="40.5">
      <c r="E14" s="238"/>
      <c r="F14" s="188" t="s">
        <v>853</v>
      </c>
      <c r="G14" s="188">
        <v>1</v>
      </c>
      <c r="H14" s="188">
        <v>2</v>
      </c>
      <c r="I14" s="188">
        <v>2</v>
      </c>
      <c r="J14" s="189">
        <f t="shared" si="1"/>
        <v>1</v>
      </c>
      <c r="K14" s="188">
        <v>0</v>
      </c>
      <c r="L14" s="190" t="s">
        <v>1134</v>
      </c>
    </row>
    <row r="15" spans="5:12" ht="40.5">
      <c r="E15" s="238"/>
      <c r="F15" s="188" t="s">
        <v>854</v>
      </c>
      <c r="G15" s="188">
        <v>1</v>
      </c>
      <c r="H15" s="195">
        <v>34</v>
      </c>
      <c r="I15" s="188">
        <v>34</v>
      </c>
      <c r="J15" s="189">
        <f t="shared" si="1"/>
        <v>1</v>
      </c>
      <c r="K15" s="188">
        <v>0</v>
      </c>
      <c r="L15" s="190" t="s">
        <v>1134</v>
      </c>
    </row>
    <row r="16" spans="5:12">
      <c r="E16" s="191" t="s">
        <v>850</v>
      </c>
      <c r="F16" s="180">
        <v>6</v>
      </c>
      <c r="G16" s="180">
        <f>SUM(G10:G15)</f>
        <v>6</v>
      </c>
      <c r="H16" s="192">
        <v>40</v>
      </c>
      <c r="I16" s="180">
        <v>40</v>
      </c>
      <c r="J16" s="193">
        <f>I16/H16</f>
        <v>1</v>
      </c>
      <c r="K16" s="180">
        <f>SUBTOTAL(9,K10:K15)</f>
        <v>0</v>
      </c>
      <c r="L16" s="194"/>
    </row>
    <row r="17" spans="5:12" ht="27">
      <c r="E17" s="238" t="s">
        <v>891</v>
      </c>
      <c r="F17" s="183" t="s">
        <v>844</v>
      </c>
      <c r="G17" s="183">
        <v>1</v>
      </c>
      <c r="H17" s="183">
        <v>12</v>
      </c>
      <c r="I17" s="183">
        <v>12</v>
      </c>
      <c r="J17" s="197">
        <f>I17/H17</f>
        <v>1</v>
      </c>
      <c r="K17" s="183">
        <v>0</v>
      </c>
      <c r="L17" s="198" t="s">
        <v>1131</v>
      </c>
    </row>
    <row r="18" spans="5:12" ht="54">
      <c r="E18" s="238"/>
      <c r="F18" s="184" t="s">
        <v>851</v>
      </c>
      <c r="G18" s="184">
        <v>1</v>
      </c>
      <c r="H18" s="187">
        <v>0</v>
      </c>
      <c r="I18" s="184">
        <v>0</v>
      </c>
      <c r="J18" s="185">
        <v>0</v>
      </c>
      <c r="K18" s="184">
        <v>0</v>
      </c>
      <c r="L18" s="186" t="s">
        <v>1121</v>
      </c>
    </row>
    <row r="19" spans="5:12" ht="54">
      <c r="E19" s="238"/>
      <c r="F19" s="184" t="s">
        <v>847</v>
      </c>
      <c r="G19" s="184">
        <v>1</v>
      </c>
      <c r="H19" s="187">
        <v>0</v>
      </c>
      <c r="I19" s="184">
        <v>0</v>
      </c>
      <c r="J19" s="185">
        <v>0</v>
      </c>
      <c r="K19" s="184">
        <v>0</v>
      </c>
      <c r="L19" s="186" t="s">
        <v>1122</v>
      </c>
    </row>
    <row r="20" spans="5:12" ht="54">
      <c r="E20" s="238"/>
      <c r="F20" s="184" t="s">
        <v>855</v>
      </c>
      <c r="G20" s="184">
        <v>1</v>
      </c>
      <c r="H20" s="184">
        <v>0</v>
      </c>
      <c r="I20" s="184">
        <v>0</v>
      </c>
      <c r="J20" s="185">
        <v>0</v>
      </c>
      <c r="K20" s="184">
        <v>0</v>
      </c>
      <c r="L20" s="186" t="s">
        <v>1123</v>
      </c>
    </row>
    <row r="21" spans="5:12" ht="54">
      <c r="E21" s="238"/>
      <c r="F21" s="184" t="s">
        <v>854</v>
      </c>
      <c r="G21" s="184">
        <v>1</v>
      </c>
      <c r="H21" s="184">
        <v>0</v>
      </c>
      <c r="I21" s="184">
        <v>0</v>
      </c>
      <c r="J21" s="185">
        <v>0</v>
      </c>
      <c r="K21" s="184">
        <v>0</v>
      </c>
      <c r="L21" s="186" t="s">
        <v>1124</v>
      </c>
    </row>
    <row r="22" spans="5:12" ht="54">
      <c r="E22" s="238"/>
      <c r="F22" s="184" t="s">
        <v>856</v>
      </c>
      <c r="G22" s="184">
        <v>1</v>
      </c>
      <c r="H22" s="187">
        <v>0</v>
      </c>
      <c r="I22" s="184">
        <v>0</v>
      </c>
      <c r="J22" s="185">
        <v>0</v>
      </c>
      <c r="K22" s="184">
        <v>0</v>
      </c>
      <c r="L22" s="186" t="s">
        <v>1125</v>
      </c>
    </row>
    <row r="23" spans="5:12" ht="54">
      <c r="E23" s="238"/>
      <c r="F23" s="184" t="s">
        <v>848</v>
      </c>
      <c r="G23" s="184">
        <v>1</v>
      </c>
      <c r="H23" s="187">
        <v>0</v>
      </c>
      <c r="I23" s="184">
        <v>0</v>
      </c>
      <c r="J23" s="185">
        <v>0</v>
      </c>
      <c r="K23" s="184">
        <v>0</v>
      </c>
      <c r="L23" s="186" t="s">
        <v>1126</v>
      </c>
    </row>
    <row r="24" spans="5:12" ht="54">
      <c r="E24" s="238"/>
      <c r="F24" s="184" t="s">
        <v>849</v>
      </c>
      <c r="G24" s="184">
        <v>1</v>
      </c>
      <c r="H24" s="187">
        <v>0</v>
      </c>
      <c r="I24" s="184">
        <v>0</v>
      </c>
      <c r="J24" s="185">
        <v>0</v>
      </c>
      <c r="K24" s="184">
        <v>0</v>
      </c>
      <c r="L24" s="186" t="s">
        <v>1127</v>
      </c>
    </row>
    <row r="25" spans="5:12" ht="54">
      <c r="E25" s="238"/>
      <c r="F25" s="184" t="s">
        <v>857</v>
      </c>
      <c r="G25" s="184">
        <v>1</v>
      </c>
      <c r="H25" s="187">
        <v>0</v>
      </c>
      <c r="I25" s="184">
        <v>0</v>
      </c>
      <c r="J25" s="185">
        <v>0</v>
      </c>
      <c r="K25" s="184">
        <v>0</v>
      </c>
      <c r="L25" s="186" t="s">
        <v>1128</v>
      </c>
    </row>
    <row r="26" spans="5:12" ht="54">
      <c r="E26" s="238"/>
      <c r="F26" s="184" t="s">
        <v>858</v>
      </c>
      <c r="G26" s="184">
        <v>1</v>
      </c>
      <c r="H26" s="187">
        <v>0</v>
      </c>
      <c r="I26" s="184">
        <v>0</v>
      </c>
      <c r="J26" s="185">
        <v>0</v>
      </c>
      <c r="K26" s="184">
        <v>0</v>
      </c>
      <c r="L26" s="186" t="s">
        <v>1129</v>
      </c>
    </row>
    <row r="27" spans="5:12" ht="54">
      <c r="E27" s="238"/>
      <c r="F27" s="184" t="s">
        <v>859</v>
      </c>
      <c r="G27" s="184">
        <v>1</v>
      </c>
      <c r="H27" s="187">
        <v>0</v>
      </c>
      <c r="I27" s="184">
        <v>0</v>
      </c>
      <c r="J27" s="185">
        <v>0</v>
      </c>
      <c r="K27" s="184">
        <v>0</v>
      </c>
      <c r="L27" s="186" t="s">
        <v>1130</v>
      </c>
    </row>
    <row r="28" spans="5:12">
      <c r="E28" s="191" t="s">
        <v>850</v>
      </c>
      <c r="F28" s="180">
        <v>11</v>
      </c>
      <c r="G28" s="180">
        <f>SUM(G17:G27)</f>
        <v>11</v>
      </c>
      <c r="H28" s="192">
        <v>12</v>
      </c>
      <c r="I28" s="180">
        <v>12</v>
      </c>
      <c r="J28" s="193">
        <f>I28/H28</f>
        <v>1</v>
      </c>
      <c r="K28" s="180">
        <f>SUBTOTAL(9,K17:K27)</f>
        <v>0</v>
      </c>
      <c r="L28" s="194"/>
    </row>
    <row r="29" spans="5:12" ht="27">
      <c r="E29" s="235" t="s">
        <v>890</v>
      </c>
      <c r="F29" s="183" t="s">
        <v>844</v>
      </c>
      <c r="G29" s="183">
        <v>1</v>
      </c>
      <c r="H29" s="196">
        <v>3</v>
      </c>
      <c r="I29" s="183">
        <v>3</v>
      </c>
      <c r="J29" s="197">
        <f>I29/H29</f>
        <v>1</v>
      </c>
      <c r="K29" s="183">
        <v>0</v>
      </c>
      <c r="L29" s="198" t="s">
        <v>1131</v>
      </c>
    </row>
    <row r="30" spans="5:12" ht="27">
      <c r="E30" s="236"/>
      <c r="F30" s="183" t="s">
        <v>845</v>
      </c>
      <c r="G30" s="183">
        <v>1</v>
      </c>
      <c r="H30" s="183">
        <v>9</v>
      </c>
      <c r="I30" s="183">
        <v>9</v>
      </c>
      <c r="J30" s="197">
        <f t="shared" ref="J30:J45" si="2">I30/H30</f>
        <v>1</v>
      </c>
      <c r="K30" s="183">
        <v>0</v>
      </c>
      <c r="L30" s="198" t="s">
        <v>1131</v>
      </c>
    </row>
    <row r="31" spans="5:12" ht="27">
      <c r="E31" s="236"/>
      <c r="F31" s="183" t="s">
        <v>846</v>
      </c>
      <c r="G31" s="183">
        <v>1</v>
      </c>
      <c r="H31" s="183">
        <v>9</v>
      </c>
      <c r="I31" s="183">
        <v>9</v>
      </c>
      <c r="J31" s="197">
        <f t="shared" si="2"/>
        <v>1</v>
      </c>
      <c r="K31" s="183">
        <v>0</v>
      </c>
      <c r="L31" s="198" t="s">
        <v>1131</v>
      </c>
    </row>
    <row r="32" spans="5:12">
      <c r="E32" s="236"/>
      <c r="F32" s="223" t="s">
        <v>860</v>
      </c>
      <c r="G32" s="223">
        <v>1</v>
      </c>
      <c r="H32" s="224">
        <v>6</v>
      </c>
      <c r="I32" s="223">
        <v>5</v>
      </c>
      <c r="J32" s="225">
        <f t="shared" si="2"/>
        <v>0.83333333333333337</v>
      </c>
      <c r="K32" s="223">
        <v>0</v>
      </c>
      <c r="L32" s="226" t="s">
        <v>1132</v>
      </c>
    </row>
    <row r="33" spans="5:12" ht="27">
      <c r="E33" s="236"/>
      <c r="F33" s="183" t="s">
        <v>851</v>
      </c>
      <c r="G33" s="183">
        <v>1</v>
      </c>
      <c r="H33" s="196">
        <v>34</v>
      </c>
      <c r="I33" s="183">
        <v>34</v>
      </c>
      <c r="J33" s="197">
        <f t="shared" si="2"/>
        <v>1</v>
      </c>
      <c r="K33" s="183">
        <v>0</v>
      </c>
      <c r="L33" s="198" t="s">
        <v>1131</v>
      </c>
    </row>
    <row r="34" spans="5:12" ht="27">
      <c r="E34" s="236"/>
      <c r="F34" s="183" t="s">
        <v>852</v>
      </c>
      <c r="G34" s="183">
        <v>1</v>
      </c>
      <c r="H34" s="196">
        <v>34</v>
      </c>
      <c r="I34" s="183">
        <v>34</v>
      </c>
      <c r="J34" s="197">
        <f t="shared" si="2"/>
        <v>1</v>
      </c>
      <c r="K34" s="183">
        <v>0</v>
      </c>
      <c r="L34" s="198" t="s">
        <v>1131</v>
      </c>
    </row>
    <row r="35" spans="5:12" ht="27">
      <c r="E35" s="236"/>
      <c r="F35" s="183" t="s">
        <v>847</v>
      </c>
      <c r="G35" s="183">
        <v>1</v>
      </c>
      <c r="H35" s="183">
        <v>32</v>
      </c>
      <c r="I35" s="183">
        <v>32</v>
      </c>
      <c r="J35" s="197">
        <f t="shared" si="2"/>
        <v>1</v>
      </c>
      <c r="K35" s="183">
        <v>0</v>
      </c>
      <c r="L35" s="198" t="s">
        <v>1131</v>
      </c>
    </row>
    <row r="36" spans="5:12" ht="27">
      <c r="E36" s="236"/>
      <c r="F36" s="183" t="s">
        <v>853</v>
      </c>
      <c r="G36" s="183">
        <v>1</v>
      </c>
      <c r="H36" s="183">
        <v>2</v>
      </c>
      <c r="I36" s="183">
        <v>2</v>
      </c>
      <c r="J36" s="197">
        <f t="shared" si="2"/>
        <v>1</v>
      </c>
      <c r="K36" s="183">
        <v>0</v>
      </c>
      <c r="L36" s="198" t="s">
        <v>1131</v>
      </c>
    </row>
    <row r="37" spans="5:12" ht="27">
      <c r="E37" s="236"/>
      <c r="F37" s="183" t="s">
        <v>855</v>
      </c>
      <c r="G37" s="183">
        <v>1</v>
      </c>
      <c r="H37" s="183">
        <v>32</v>
      </c>
      <c r="I37" s="183">
        <v>32</v>
      </c>
      <c r="J37" s="197">
        <f t="shared" si="2"/>
        <v>1</v>
      </c>
      <c r="K37" s="183">
        <v>0</v>
      </c>
      <c r="L37" s="198" t="s">
        <v>1131</v>
      </c>
    </row>
    <row r="38" spans="5:12" ht="27">
      <c r="E38" s="236"/>
      <c r="F38" s="183" t="s">
        <v>854</v>
      </c>
      <c r="G38" s="183">
        <v>1</v>
      </c>
      <c r="H38" s="183">
        <v>33</v>
      </c>
      <c r="I38" s="183">
        <v>33</v>
      </c>
      <c r="J38" s="197">
        <f t="shared" si="2"/>
        <v>1</v>
      </c>
      <c r="K38" s="183">
        <v>0</v>
      </c>
      <c r="L38" s="198" t="s">
        <v>1131</v>
      </c>
    </row>
    <row r="39" spans="5:12" ht="27">
      <c r="E39" s="236"/>
      <c r="F39" s="183" t="s">
        <v>856</v>
      </c>
      <c r="G39" s="183">
        <v>1</v>
      </c>
      <c r="H39" s="183">
        <v>33</v>
      </c>
      <c r="I39" s="183">
        <v>33</v>
      </c>
      <c r="J39" s="197">
        <f t="shared" si="2"/>
        <v>1</v>
      </c>
      <c r="K39" s="183">
        <v>0</v>
      </c>
      <c r="L39" s="198" t="s">
        <v>1131</v>
      </c>
    </row>
    <row r="40" spans="5:12" ht="27">
      <c r="E40" s="236"/>
      <c r="F40" s="183" t="s">
        <v>849</v>
      </c>
      <c r="G40" s="183">
        <v>1</v>
      </c>
      <c r="H40" s="196">
        <v>34</v>
      </c>
      <c r="I40" s="183">
        <v>34</v>
      </c>
      <c r="J40" s="197">
        <f t="shared" si="2"/>
        <v>1</v>
      </c>
      <c r="K40" s="183">
        <v>0</v>
      </c>
      <c r="L40" s="198" t="s">
        <v>1131</v>
      </c>
    </row>
    <row r="41" spans="5:12" ht="27">
      <c r="E41" s="236"/>
      <c r="F41" s="183" t="s">
        <v>863</v>
      </c>
      <c r="G41" s="183">
        <v>1</v>
      </c>
      <c r="H41" s="196">
        <v>34</v>
      </c>
      <c r="I41" s="183">
        <v>34</v>
      </c>
      <c r="J41" s="197">
        <f t="shared" si="2"/>
        <v>1</v>
      </c>
      <c r="K41" s="183">
        <v>0</v>
      </c>
      <c r="L41" s="198" t="s">
        <v>1131</v>
      </c>
    </row>
    <row r="42" spans="5:12" ht="27">
      <c r="E42" s="236"/>
      <c r="F42" s="183" t="s">
        <v>857</v>
      </c>
      <c r="G42" s="183">
        <v>1</v>
      </c>
      <c r="H42" s="196">
        <v>34</v>
      </c>
      <c r="I42" s="183">
        <v>34</v>
      </c>
      <c r="J42" s="197">
        <f t="shared" si="2"/>
        <v>1</v>
      </c>
      <c r="K42" s="183">
        <v>0</v>
      </c>
      <c r="L42" s="198" t="s">
        <v>1131</v>
      </c>
    </row>
    <row r="43" spans="5:12" ht="27">
      <c r="E43" s="236"/>
      <c r="F43" s="183" t="s">
        <v>858</v>
      </c>
      <c r="G43" s="183">
        <v>1</v>
      </c>
      <c r="H43" s="196">
        <v>34</v>
      </c>
      <c r="I43" s="183">
        <v>34</v>
      </c>
      <c r="J43" s="197">
        <f t="shared" si="2"/>
        <v>1</v>
      </c>
      <c r="K43" s="183">
        <v>0</v>
      </c>
      <c r="L43" s="198" t="s">
        <v>1131</v>
      </c>
    </row>
    <row r="44" spans="5:12" ht="27">
      <c r="E44" s="236"/>
      <c r="F44" s="183" t="s">
        <v>859</v>
      </c>
      <c r="G44" s="183">
        <v>1</v>
      </c>
      <c r="H44" s="196">
        <v>34</v>
      </c>
      <c r="I44" s="183">
        <v>34</v>
      </c>
      <c r="J44" s="197">
        <f t="shared" si="2"/>
        <v>1</v>
      </c>
      <c r="K44" s="183">
        <v>0</v>
      </c>
      <c r="L44" s="198" t="s">
        <v>1131</v>
      </c>
    </row>
    <row r="45" spans="5:12" ht="27">
      <c r="E45" s="237"/>
      <c r="F45" s="183" t="s">
        <v>861</v>
      </c>
      <c r="G45" s="183">
        <v>1</v>
      </c>
      <c r="H45" s="196">
        <v>1</v>
      </c>
      <c r="I45" s="183">
        <v>1</v>
      </c>
      <c r="J45" s="197">
        <f t="shared" si="2"/>
        <v>1</v>
      </c>
      <c r="K45" s="183">
        <v>0</v>
      </c>
      <c r="L45" s="198" t="s">
        <v>1131</v>
      </c>
    </row>
    <row r="46" spans="5:12">
      <c r="E46" s="191" t="s">
        <v>850</v>
      </c>
      <c r="F46" s="180">
        <v>17</v>
      </c>
      <c r="G46" s="180">
        <f>SUM(G29:G45)</f>
        <v>17</v>
      </c>
      <c r="H46" s="192">
        <v>398</v>
      </c>
      <c r="I46" s="180">
        <v>397</v>
      </c>
      <c r="J46" s="199">
        <f>I46/H46</f>
        <v>0.99748743718592969</v>
      </c>
      <c r="K46" s="180">
        <f>SUBTOTAL(9,K29:K45)</f>
        <v>0</v>
      </c>
      <c r="L46" s="194"/>
    </row>
    <row r="47" spans="5:12" ht="27">
      <c r="E47" s="235" t="s">
        <v>889</v>
      </c>
      <c r="F47" s="200" t="s">
        <v>844</v>
      </c>
      <c r="G47" s="200">
        <v>1</v>
      </c>
      <c r="H47" s="200">
        <v>8</v>
      </c>
      <c r="I47" s="200">
        <v>8</v>
      </c>
      <c r="J47" s="201">
        <f>I47/H47</f>
        <v>1</v>
      </c>
      <c r="K47" s="200">
        <v>0</v>
      </c>
      <c r="L47" s="198" t="s">
        <v>1131</v>
      </c>
    </row>
    <row r="48" spans="5:12" ht="27">
      <c r="E48" s="236"/>
      <c r="F48" s="200" t="s">
        <v>845</v>
      </c>
      <c r="G48" s="200">
        <v>1</v>
      </c>
      <c r="H48" s="202">
        <v>12</v>
      </c>
      <c r="I48" s="202">
        <v>12</v>
      </c>
      <c r="J48" s="201">
        <f t="shared" ref="J48:J87" si="3">I48/H48</f>
        <v>1</v>
      </c>
      <c r="K48" s="202">
        <v>0</v>
      </c>
      <c r="L48" s="198" t="s">
        <v>1131</v>
      </c>
    </row>
    <row r="49" spans="5:12" ht="27">
      <c r="E49" s="236"/>
      <c r="F49" s="200" t="s">
        <v>846</v>
      </c>
      <c r="G49" s="200">
        <v>1</v>
      </c>
      <c r="H49" s="200">
        <v>11</v>
      </c>
      <c r="I49" s="200">
        <v>11</v>
      </c>
      <c r="J49" s="201">
        <f t="shared" si="3"/>
        <v>1</v>
      </c>
      <c r="K49" s="200">
        <v>0</v>
      </c>
      <c r="L49" s="198" t="s">
        <v>1131</v>
      </c>
    </row>
    <row r="50" spans="5:12" ht="27">
      <c r="E50" s="236"/>
      <c r="F50" s="200" t="s">
        <v>860</v>
      </c>
      <c r="G50" s="200">
        <v>1</v>
      </c>
      <c r="H50" s="200">
        <v>2</v>
      </c>
      <c r="I50" s="200">
        <v>2</v>
      </c>
      <c r="J50" s="201">
        <f t="shared" si="3"/>
        <v>1</v>
      </c>
      <c r="K50" s="200">
        <v>0</v>
      </c>
      <c r="L50" s="198" t="s">
        <v>1131</v>
      </c>
    </row>
    <row r="51" spans="5:12">
      <c r="E51" s="236"/>
      <c r="F51" s="227" t="s">
        <v>851</v>
      </c>
      <c r="G51" s="227">
        <v>1</v>
      </c>
      <c r="H51" s="227">
        <v>10</v>
      </c>
      <c r="I51" s="227">
        <v>8</v>
      </c>
      <c r="J51" s="228">
        <f t="shared" si="3"/>
        <v>0.8</v>
      </c>
      <c r="K51" s="227">
        <v>0</v>
      </c>
      <c r="L51" s="226" t="s">
        <v>1132</v>
      </c>
    </row>
    <row r="52" spans="5:12" ht="27">
      <c r="E52" s="236"/>
      <c r="F52" s="200" t="s">
        <v>852</v>
      </c>
      <c r="G52" s="200">
        <v>1</v>
      </c>
      <c r="H52" s="203">
        <v>7</v>
      </c>
      <c r="I52" s="200">
        <v>7</v>
      </c>
      <c r="J52" s="201">
        <f t="shared" si="3"/>
        <v>1</v>
      </c>
      <c r="K52" s="200">
        <v>0</v>
      </c>
      <c r="L52" s="198" t="s">
        <v>1131</v>
      </c>
    </row>
    <row r="53" spans="5:12" ht="27">
      <c r="E53" s="236"/>
      <c r="F53" s="200" t="s">
        <v>847</v>
      </c>
      <c r="G53" s="200">
        <v>1</v>
      </c>
      <c r="H53" s="203">
        <v>6</v>
      </c>
      <c r="I53" s="200">
        <v>5</v>
      </c>
      <c r="J53" s="201">
        <f t="shared" si="3"/>
        <v>0.83333333333333337</v>
      </c>
      <c r="K53" s="200">
        <v>0</v>
      </c>
      <c r="L53" s="198" t="s">
        <v>1131</v>
      </c>
    </row>
    <row r="54" spans="5:12" ht="27">
      <c r="E54" s="236"/>
      <c r="F54" s="200" t="s">
        <v>853</v>
      </c>
      <c r="G54" s="200">
        <v>1</v>
      </c>
      <c r="H54" s="203">
        <v>6</v>
      </c>
      <c r="I54" s="200">
        <v>6</v>
      </c>
      <c r="J54" s="201">
        <f t="shared" si="3"/>
        <v>1</v>
      </c>
      <c r="K54" s="200">
        <v>0</v>
      </c>
      <c r="L54" s="198" t="s">
        <v>1131</v>
      </c>
    </row>
    <row r="55" spans="5:12">
      <c r="E55" s="236"/>
      <c r="F55" s="227" t="s">
        <v>855</v>
      </c>
      <c r="G55" s="227">
        <v>1</v>
      </c>
      <c r="H55" s="229">
        <v>6</v>
      </c>
      <c r="I55" s="227">
        <v>5</v>
      </c>
      <c r="J55" s="228">
        <f t="shared" si="3"/>
        <v>0.83333333333333337</v>
      </c>
      <c r="K55" s="227">
        <v>0</v>
      </c>
      <c r="L55" s="226" t="s">
        <v>1132</v>
      </c>
    </row>
    <row r="56" spans="5:12" ht="27">
      <c r="E56" s="236"/>
      <c r="F56" s="200" t="s">
        <v>854</v>
      </c>
      <c r="G56" s="200">
        <v>1</v>
      </c>
      <c r="H56" s="200">
        <v>22</v>
      </c>
      <c r="I56" s="200">
        <v>22</v>
      </c>
      <c r="J56" s="201">
        <f t="shared" si="3"/>
        <v>1</v>
      </c>
      <c r="K56" s="200">
        <v>0</v>
      </c>
      <c r="L56" s="198" t="s">
        <v>1131</v>
      </c>
    </row>
    <row r="57" spans="5:12">
      <c r="E57" s="236"/>
      <c r="F57" s="227" t="s">
        <v>856</v>
      </c>
      <c r="G57" s="227">
        <v>1</v>
      </c>
      <c r="H57" s="229">
        <v>6</v>
      </c>
      <c r="I57" s="227">
        <v>5</v>
      </c>
      <c r="J57" s="228">
        <f t="shared" si="3"/>
        <v>0.83333333333333337</v>
      </c>
      <c r="K57" s="227">
        <v>0</v>
      </c>
      <c r="L57" s="226" t="s">
        <v>1132</v>
      </c>
    </row>
    <row r="58" spans="5:12" ht="54">
      <c r="E58" s="236"/>
      <c r="F58" s="204" t="s">
        <v>848</v>
      </c>
      <c r="G58" s="204">
        <v>1</v>
      </c>
      <c r="H58" s="204">
        <v>0</v>
      </c>
      <c r="I58" s="204">
        <v>0</v>
      </c>
      <c r="J58" s="205">
        <v>0</v>
      </c>
      <c r="K58" s="204">
        <v>0</v>
      </c>
      <c r="L58" s="186" t="s">
        <v>1130</v>
      </c>
    </row>
    <row r="59" spans="5:12" ht="15" customHeight="1">
      <c r="E59" s="236" t="s">
        <v>1135</v>
      </c>
      <c r="F59" s="227" t="s">
        <v>849</v>
      </c>
      <c r="G59" s="227">
        <v>1</v>
      </c>
      <c r="H59" s="227">
        <v>6</v>
      </c>
      <c r="I59" s="227">
        <v>5</v>
      </c>
      <c r="J59" s="228">
        <f t="shared" si="3"/>
        <v>0.83333333333333337</v>
      </c>
      <c r="K59" s="227">
        <v>0</v>
      </c>
      <c r="L59" s="226" t="s">
        <v>1132</v>
      </c>
    </row>
    <row r="60" spans="5:12">
      <c r="E60" s="236"/>
      <c r="F60" s="227" t="s">
        <v>862</v>
      </c>
      <c r="G60" s="227">
        <v>1</v>
      </c>
      <c r="H60" s="229">
        <v>4</v>
      </c>
      <c r="I60" s="227">
        <v>3</v>
      </c>
      <c r="J60" s="228">
        <f t="shared" si="3"/>
        <v>0.75</v>
      </c>
      <c r="K60" s="227">
        <v>0</v>
      </c>
      <c r="L60" s="226" t="s">
        <v>1132</v>
      </c>
    </row>
    <row r="61" spans="5:12" ht="27">
      <c r="E61" s="236"/>
      <c r="F61" s="200" t="s">
        <v>863</v>
      </c>
      <c r="G61" s="200">
        <v>1</v>
      </c>
      <c r="H61" s="200">
        <v>9</v>
      </c>
      <c r="I61" s="200">
        <v>9</v>
      </c>
      <c r="J61" s="201">
        <f t="shared" si="3"/>
        <v>1</v>
      </c>
      <c r="K61" s="200">
        <v>0</v>
      </c>
      <c r="L61" s="198" t="s">
        <v>1131</v>
      </c>
    </row>
    <row r="62" spans="5:12" ht="27">
      <c r="E62" s="236"/>
      <c r="F62" s="200" t="s">
        <v>864</v>
      </c>
      <c r="G62" s="200">
        <v>1</v>
      </c>
      <c r="H62" s="200">
        <v>2</v>
      </c>
      <c r="I62" s="200">
        <v>2</v>
      </c>
      <c r="J62" s="201">
        <f t="shared" si="3"/>
        <v>1</v>
      </c>
      <c r="K62" s="200">
        <v>0</v>
      </c>
      <c r="L62" s="198" t="s">
        <v>1131</v>
      </c>
    </row>
    <row r="63" spans="5:12">
      <c r="E63" s="236"/>
      <c r="F63" s="227" t="s">
        <v>857</v>
      </c>
      <c r="G63" s="227">
        <v>1</v>
      </c>
      <c r="H63" s="227">
        <v>3</v>
      </c>
      <c r="I63" s="227">
        <v>2</v>
      </c>
      <c r="J63" s="228">
        <f t="shared" si="3"/>
        <v>0.66666666666666663</v>
      </c>
      <c r="K63" s="227">
        <v>0</v>
      </c>
      <c r="L63" s="226" t="s">
        <v>1132</v>
      </c>
    </row>
    <row r="64" spans="5:12" ht="27">
      <c r="E64" s="236"/>
      <c r="F64" s="200" t="s">
        <v>858</v>
      </c>
      <c r="G64" s="200">
        <v>1</v>
      </c>
      <c r="H64" s="200">
        <v>2</v>
      </c>
      <c r="I64" s="200">
        <v>2</v>
      </c>
      <c r="J64" s="201">
        <f t="shared" si="3"/>
        <v>1</v>
      </c>
      <c r="K64" s="200">
        <v>0</v>
      </c>
      <c r="L64" s="198" t="s">
        <v>1131</v>
      </c>
    </row>
    <row r="65" spans="5:12">
      <c r="E65" s="236"/>
      <c r="F65" s="227" t="s">
        <v>859</v>
      </c>
      <c r="G65" s="227">
        <v>1</v>
      </c>
      <c r="H65" s="227">
        <v>4</v>
      </c>
      <c r="I65" s="227">
        <v>2</v>
      </c>
      <c r="J65" s="228">
        <f t="shared" si="3"/>
        <v>0.5</v>
      </c>
      <c r="K65" s="227">
        <v>2</v>
      </c>
      <c r="L65" s="226" t="s">
        <v>1132</v>
      </c>
    </row>
    <row r="66" spans="5:12" ht="27">
      <c r="E66" s="236"/>
      <c r="F66" s="200" t="s">
        <v>861</v>
      </c>
      <c r="G66" s="200">
        <v>1</v>
      </c>
      <c r="H66" s="200">
        <v>33</v>
      </c>
      <c r="I66" s="200">
        <v>33</v>
      </c>
      <c r="J66" s="201">
        <f t="shared" si="3"/>
        <v>1</v>
      </c>
      <c r="K66" s="200">
        <v>0</v>
      </c>
      <c r="L66" s="198" t="s">
        <v>1131</v>
      </c>
    </row>
    <row r="67" spans="5:12" ht="27">
      <c r="E67" s="236"/>
      <c r="F67" s="200" t="s">
        <v>865</v>
      </c>
      <c r="G67" s="200">
        <v>1</v>
      </c>
      <c r="H67" s="200">
        <v>32</v>
      </c>
      <c r="I67" s="200">
        <v>32</v>
      </c>
      <c r="J67" s="201">
        <f t="shared" si="3"/>
        <v>1</v>
      </c>
      <c r="K67" s="200">
        <v>0</v>
      </c>
      <c r="L67" s="198" t="s">
        <v>1131</v>
      </c>
    </row>
    <row r="68" spans="5:12" ht="27">
      <c r="E68" s="236"/>
      <c r="F68" s="200" t="s">
        <v>866</v>
      </c>
      <c r="G68" s="200">
        <v>2</v>
      </c>
      <c r="H68" s="200">
        <v>37</v>
      </c>
      <c r="I68" s="200">
        <v>37</v>
      </c>
      <c r="J68" s="201">
        <f t="shared" si="3"/>
        <v>1</v>
      </c>
      <c r="K68" s="200">
        <v>0</v>
      </c>
      <c r="L68" s="198" t="s">
        <v>1131</v>
      </c>
    </row>
    <row r="69" spans="5:12" ht="27">
      <c r="E69" s="236"/>
      <c r="F69" s="200" t="s">
        <v>867</v>
      </c>
      <c r="G69" s="200">
        <v>1</v>
      </c>
      <c r="H69" s="200">
        <v>5</v>
      </c>
      <c r="I69" s="200">
        <v>5</v>
      </c>
      <c r="J69" s="201">
        <f t="shared" si="3"/>
        <v>1</v>
      </c>
      <c r="K69" s="200">
        <v>0</v>
      </c>
      <c r="L69" s="198" t="s">
        <v>1131</v>
      </c>
    </row>
    <row r="70" spans="5:12" ht="27">
      <c r="E70" s="236"/>
      <c r="F70" s="200" t="s">
        <v>868</v>
      </c>
      <c r="G70" s="200">
        <v>1</v>
      </c>
      <c r="H70" s="200">
        <v>5</v>
      </c>
      <c r="I70" s="200">
        <v>5</v>
      </c>
      <c r="J70" s="201">
        <f t="shared" si="3"/>
        <v>1</v>
      </c>
      <c r="K70" s="200">
        <v>0</v>
      </c>
      <c r="L70" s="198" t="s">
        <v>1131</v>
      </c>
    </row>
    <row r="71" spans="5:12" ht="54">
      <c r="E71" s="236"/>
      <c r="F71" s="204" t="s">
        <v>869</v>
      </c>
      <c r="G71" s="204">
        <v>1</v>
      </c>
      <c r="H71" s="206">
        <v>0</v>
      </c>
      <c r="I71" s="206">
        <v>0</v>
      </c>
      <c r="J71" s="205">
        <v>0</v>
      </c>
      <c r="K71" s="206">
        <v>0</v>
      </c>
      <c r="L71" s="186" t="s">
        <v>1130</v>
      </c>
    </row>
    <row r="72" spans="5:12" ht="27">
      <c r="E72" s="236"/>
      <c r="F72" s="200" t="s">
        <v>870</v>
      </c>
      <c r="G72" s="200">
        <v>1</v>
      </c>
      <c r="H72" s="202">
        <v>36</v>
      </c>
      <c r="I72" s="202">
        <v>36</v>
      </c>
      <c r="J72" s="201">
        <f t="shared" si="3"/>
        <v>1</v>
      </c>
      <c r="K72" s="202">
        <v>0</v>
      </c>
      <c r="L72" s="198" t="s">
        <v>1131</v>
      </c>
    </row>
    <row r="73" spans="5:12" ht="54">
      <c r="E73" s="236"/>
      <c r="F73" s="204" t="s">
        <v>871</v>
      </c>
      <c r="G73" s="204">
        <v>2</v>
      </c>
      <c r="H73" s="206">
        <v>0</v>
      </c>
      <c r="I73" s="206">
        <v>0</v>
      </c>
      <c r="J73" s="205">
        <v>0</v>
      </c>
      <c r="K73" s="206">
        <v>0</v>
      </c>
      <c r="L73" s="186" t="s">
        <v>1130</v>
      </c>
    </row>
    <row r="74" spans="5:12" ht="27">
      <c r="E74" s="236"/>
      <c r="F74" s="200" t="s">
        <v>872</v>
      </c>
      <c r="G74" s="200">
        <v>1</v>
      </c>
      <c r="H74" s="202">
        <v>19</v>
      </c>
      <c r="I74" s="202">
        <v>19</v>
      </c>
      <c r="J74" s="201">
        <f t="shared" si="3"/>
        <v>1</v>
      </c>
      <c r="K74" s="202">
        <v>0</v>
      </c>
      <c r="L74" s="198" t="s">
        <v>1131</v>
      </c>
    </row>
    <row r="75" spans="5:12" ht="27">
      <c r="E75" s="236"/>
      <c r="F75" s="200" t="s">
        <v>873</v>
      </c>
      <c r="G75" s="200">
        <v>1</v>
      </c>
      <c r="H75" s="202">
        <v>2</v>
      </c>
      <c r="I75" s="202">
        <v>2</v>
      </c>
      <c r="J75" s="201">
        <f t="shared" si="3"/>
        <v>1</v>
      </c>
      <c r="K75" s="202">
        <v>0</v>
      </c>
      <c r="L75" s="198" t="s">
        <v>1131</v>
      </c>
    </row>
    <row r="76" spans="5:12" ht="54">
      <c r="E76" s="236"/>
      <c r="F76" s="204" t="s">
        <v>874</v>
      </c>
      <c r="G76" s="204">
        <v>1</v>
      </c>
      <c r="H76" s="206">
        <v>0</v>
      </c>
      <c r="I76" s="206">
        <v>0</v>
      </c>
      <c r="J76" s="205">
        <v>0</v>
      </c>
      <c r="K76" s="206">
        <v>0</v>
      </c>
      <c r="L76" s="186" t="s">
        <v>1130</v>
      </c>
    </row>
    <row r="77" spans="5:12" ht="54">
      <c r="E77" s="236"/>
      <c r="F77" s="204" t="s">
        <v>875</v>
      </c>
      <c r="G77" s="204">
        <v>1</v>
      </c>
      <c r="H77" s="206">
        <v>0</v>
      </c>
      <c r="I77" s="206">
        <v>0</v>
      </c>
      <c r="J77" s="205">
        <v>0</v>
      </c>
      <c r="K77" s="206">
        <v>0</v>
      </c>
      <c r="L77" s="186" t="s">
        <v>1130</v>
      </c>
    </row>
    <row r="78" spans="5:12" s="207" customFormat="1" ht="27">
      <c r="E78" s="236"/>
      <c r="F78" s="200" t="s">
        <v>876</v>
      </c>
      <c r="G78" s="200">
        <v>1</v>
      </c>
      <c r="H78" s="202">
        <v>36</v>
      </c>
      <c r="I78" s="200">
        <v>36</v>
      </c>
      <c r="J78" s="201">
        <f t="shared" si="3"/>
        <v>1</v>
      </c>
      <c r="K78" s="200">
        <v>0</v>
      </c>
      <c r="L78" s="208" t="s">
        <v>1131</v>
      </c>
    </row>
    <row r="79" spans="5:12" s="207" customFormat="1" ht="27">
      <c r="E79" s="236"/>
      <c r="F79" s="200" t="s">
        <v>877</v>
      </c>
      <c r="G79" s="200">
        <v>1</v>
      </c>
      <c r="H79" s="202">
        <v>36</v>
      </c>
      <c r="I79" s="200">
        <v>36</v>
      </c>
      <c r="J79" s="201">
        <f t="shared" si="3"/>
        <v>1</v>
      </c>
      <c r="K79" s="200">
        <v>0</v>
      </c>
      <c r="L79" s="208" t="s">
        <v>1131</v>
      </c>
    </row>
    <row r="80" spans="5:12" s="207" customFormat="1" ht="27">
      <c r="E80" s="236"/>
      <c r="F80" s="200" t="s">
        <v>878</v>
      </c>
      <c r="G80" s="200">
        <v>1</v>
      </c>
      <c r="H80" s="202">
        <v>36</v>
      </c>
      <c r="I80" s="200">
        <v>36</v>
      </c>
      <c r="J80" s="201">
        <f t="shared" si="3"/>
        <v>1</v>
      </c>
      <c r="K80" s="200">
        <v>0</v>
      </c>
      <c r="L80" s="208" t="s">
        <v>1131</v>
      </c>
    </row>
    <row r="81" spans="5:12" s="207" customFormat="1" ht="27">
      <c r="E81" s="236"/>
      <c r="F81" s="200" t="s">
        <v>879</v>
      </c>
      <c r="G81" s="200">
        <v>1</v>
      </c>
      <c r="H81" s="202">
        <v>36</v>
      </c>
      <c r="I81" s="200">
        <v>36</v>
      </c>
      <c r="J81" s="201">
        <f t="shared" si="3"/>
        <v>1</v>
      </c>
      <c r="K81" s="200">
        <v>0</v>
      </c>
      <c r="L81" s="208" t="s">
        <v>1131</v>
      </c>
    </row>
    <row r="82" spans="5:12" s="207" customFormat="1" ht="27">
      <c r="E82" s="236"/>
      <c r="F82" s="200" t="s">
        <v>880</v>
      </c>
      <c r="G82" s="200">
        <v>1</v>
      </c>
      <c r="H82" s="202">
        <v>36</v>
      </c>
      <c r="I82" s="200">
        <v>36</v>
      </c>
      <c r="J82" s="201">
        <f t="shared" si="3"/>
        <v>1</v>
      </c>
      <c r="K82" s="200">
        <v>0</v>
      </c>
      <c r="L82" s="208" t="s">
        <v>1131</v>
      </c>
    </row>
    <row r="83" spans="5:12" s="207" customFormat="1" ht="27">
      <c r="E83" s="236"/>
      <c r="F83" s="200" t="s">
        <v>881</v>
      </c>
      <c r="G83" s="200">
        <v>1</v>
      </c>
      <c r="H83" s="202">
        <v>36</v>
      </c>
      <c r="I83" s="200">
        <v>36</v>
      </c>
      <c r="J83" s="201">
        <f t="shared" si="3"/>
        <v>1</v>
      </c>
      <c r="K83" s="200">
        <v>0</v>
      </c>
      <c r="L83" s="208" t="s">
        <v>1131</v>
      </c>
    </row>
    <row r="84" spans="5:12" s="207" customFormat="1" ht="27">
      <c r="E84" s="236"/>
      <c r="F84" s="200" t="s">
        <v>882</v>
      </c>
      <c r="G84" s="200">
        <v>1</v>
      </c>
      <c r="H84" s="202">
        <v>36</v>
      </c>
      <c r="I84" s="200">
        <v>36</v>
      </c>
      <c r="J84" s="201">
        <f t="shared" si="3"/>
        <v>1</v>
      </c>
      <c r="K84" s="200">
        <v>0</v>
      </c>
      <c r="L84" s="208" t="s">
        <v>1131</v>
      </c>
    </row>
    <row r="85" spans="5:12" s="207" customFormat="1" ht="27">
      <c r="E85" s="236"/>
      <c r="F85" s="200" t="s">
        <v>883</v>
      </c>
      <c r="G85" s="200">
        <v>1</v>
      </c>
      <c r="H85" s="203">
        <v>4</v>
      </c>
      <c r="I85" s="200">
        <v>4</v>
      </c>
      <c r="J85" s="201">
        <f t="shared" si="3"/>
        <v>1</v>
      </c>
      <c r="K85" s="200">
        <v>0</v>
      </c>
      <c r="L85" s="208" t="s">
        <v>1131</v>
      </c>
    </row>
    <row r="86" spans="5:12" s="207" customFormat="1" ht="27">
      <c r="E86" s="237"/>
      <c r="F86" s="200" t="s">
        <v>884</v>
      </c>
      <c r="G86" s="200">
        <v>1</v>
      </c>
      <c r="H86" s="202">
        <v>36</v>
      </c>
      <c r="I86" s="200">
        <v>36</v>
      </c>
      <c r="J86" s="201">
        <f t="shared" si="3"/>
        <v>1</v>
      </c>
      <c r="K86" s="200">
        <v>0</v>
      </c>
      <c r="L86" s="208" t="s">
        <v>1131</v>
      </c>
    </row>
    <row r="87" spans="5:12" s="207" customFormat="1" ht="27">
      <c r="E87" s="200" t="s">
        <v>888</v>
      </c>
      <c r="F87" s="200" t="s">
        <v>852</v>
      </c>
      <c r="G87" s="200">
        <v>1</v>
      </c>
      <c r="H87" s="202">
        <v>1</v>
      </c>
      <c r="I87" s="200">
        <v>1</v>
      </c>
      <c r="J87" s="201">
        <f t="shared" si="3"/>
        <v>1</v>
      </c>
      <c r="K87" s="200">
        <v>0</v>
      </c>
      <c r="L87" s="208" t="s">
        <v>1131</v>
      </c>
    </row>
    <row r="88" spans="5:12">
      <c r="E88" s="191" t="s">
        <v>850</v>
      </c>
      <c r="F88" s="180">
        <v>42</v>
      </c>
      <c r="G88" s="180">
        <f>SUM(G47:G87)</f>
        <v>43</v>
      </c>
      <c r="H88" s="192">
        <v>588</v>
      </c>
      <c r="I88" s="180">
        <v>578</v>
      </c>
      <c r="J88" s="193">
        <f>I88/H88</f>
        <v>0.98299319727891155</v>
      </c>
      <c r="K88" s="180">
        <f>SUBTOTAL(9,K47:K87)</f>
        <v>2</v>
      </c>
      <c r="L88" s="233"/>
    </row>
    <row r="89" spans="5:12" s="211" customFormat="1" ht="15.75">
      <c r="E89" s="239" t="s">
        <v>1119</v>
      </c>
      <c r="F89" s="239"/>
      <c r="G89" s="239"/>
      <c r="H89" s="209">
        <v>1051</v>
      </c>
      <c r="I89" s="209">
        <v>1040</v>
      </c>
      <c r="J89" s="210">
        <f>I89/H89</f>
        <v>0.98953377735490011</v>
      </c>
      <c r="K89" s="209"/>
      <c r="L89" s="234"/>
    </row>
  </sheetData>
  <mergeCells count="8">
    <mergeCell ref="L88:L89"/>
    <mergeCell ref="E47:E58"/>
    <mergeCell ref="E59:E86"/>
    <mergeCell ref="E3:E8"/>
    <mergeCell ref="E10:E15"/>
    <mergeCell ref="E17:E27"/>
    <mergeCell ref="E29:E45"/>
    <mergeCell ref="E89:G89"/>
  </mergeCells>
  <pageMargins left="0.7" right="0.7" top="0.75" bottom="0.75" header="0.3" footer="0.3"/>
  <pageSetup paperSize="9" scale="35" orientation="landscape"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21C93-A884-4C10-9D67-101852F2F4CD}">
  <sheetPr>
    <tabColor rgb="FFFF0000"/>
  </sheetPr>
  <dimension ref="A1:I8"/>
  <sheetViews>
    <sheetView tabSelected="1" zoomScale="85" zoomScaleNormal="85" workbookViewId="0">
      <selection activeCell="L4" sqref="L4"/>
    </sheetView>
  </sheetViews>
  <sheetFormatPr baseColWidth="10" defaultColWidth="14.5703125" defaultRowHeight="15"/>
  <cols>
    <col min="1" max="4" width="14.5703125" style="169"/>
    <col min="5" max="5" width="18.28515625" style="169" customWidth="1"/>
    <col min="6" max="6" width="19" style="169" customWidth="1"/>
    <col min="7" max="8" width="14.5703125" style="169"/>
    <col min="9" max="9" width="16.7109375" style="169" customWidth="1"/>
    <col min="10" max="16384" width="14.5703125" style="169"/>
  </cols>
  <sheetData>
    <row r="1" spans="1:9" ht="40.5">
      <c r="A1" s="170" t="s">
        <v>973</v>
      </c>
      <c r="B1" s="170" t="s">
        <v>970</v>
      </c>
      <c r="C1" s="170" t="s">
        <v>971</v>
      </c>
      <c r="D1" s="170" t="s">
        <v>979</v>
      </c>
      <c r="E1" s="170" t="s">
        <v>1111</v>
      </c>
      <c r="F1" s="170" t="s">
        <v>1112</v>
      </c>
      <c r="G1" s="170" t="s">
        <v>678</v>
      </c>
      <c r="H1" s="170" t="s">
        <v>972</v>
      </c>
      <c r="I1" s="170" t="s">
        <v>680</v>
      </c>
    </row>
    <row r="2" spans="1:9" ht="40.5">
      <c r="A2" s="170" t="s">
        <v>974</v>
      </c>
      <c r="B2" s="171">
        <v>2</v>
      </c>
      <c r="C2" s="171">
        <v>2</v>
      </c>
      <c r="D2" s="171">
        <v>13</v>
      </c>
      <c r="E2" s="171">
        <f>SUM('PM Consolidado 2016-2022'!P2:P5)</f>
        <v>13</v>
      </c>
      <c r="F2" s="171">
        <f>SUM('PM Consolidado 2016-2022'!N2:N5)</f>
        <v>13</v>
      </c>
      <c r="G2" s="172">
        <f>E2/D2</f>
        <v>1</v>
      </c>
      <c r="H2" s="172">
        <f>F2/D2</f>
        <v>1</v>
      </c>
      <c r="I2" s="172">
        <f>F2/E2</f>
        <v>1</v>
      </c>
    </row>
    <row r="3" spans="1:9" ht="40.5">
      <c r="A3" s="170" t="s">
        <v>975</v>
      </c>
      <c r="B3" s="171">
        <v>4</v>
      </c>
      <c r="C3" s="171">
        <v>2</v>
      </c>
      <c r="D3" s="171">
        <v>40</v>
      </c>
      <c r="E3" s="171">
        <f>SUM('PM Consolidado 2016-2022'!P6:P17)</f>
        <v>40</v>
      </c>
      <c r="F3" s="171">
        <f>SUM('PM Consolidado 2016-2022'!N6:N17)</f>
        <v>40</v>
      </c>
      <c r="G3" s="172">
        <f t="shared" ref="G3:G8" si="0">E3/D3</f>
        <v>1</v>
      </c>
      <c r="H3" s="172">
        <f t="shared" ref="H3:H8" si="1">F3/D3</f>
        <v>1</v>
      </c>
      <c r="I3" s="172">
        <f t="shared" ref="I3:I8" si="2">F3/E3</f>
        <v>1</v>
      </c>
    </row>
    <row r="4" spans="1:9" ht="40.5">
      <c r="A4" s="170" t="s">
        <v>976</v>
      </c>
      <c r="B4" s="171">
        <v>1</v>
      </c>
      <c r="C4" s="171">
        <v>1</v>
      </c>
      <c r="D4" s="171">
        <v>12</v>
      </c>
      <c r="E4" s="171">
        <f>SUM('PM Consolidado 2016-2022'!P18:P20)</f>
        <v>12</v>
      </c>
      <c r="F4" s="171">
        <f>SUM('PM Consolidado 2016-2022'!N18:N20)</f>
        <v>12</v>
      </c>
      <c r="G4" s="172">
        <f t="shared" si="0"/>
        <v>1</v>
      </c>
      <c r="H4" s="172">
        <f t="shared" si="1"/>
        <v>1</v>
      </c>
      <c r="I4" s="172">
        <f t="shared" si="2"/>
        <v>1</v>
      </c>
    </row>
    <row r="5" spans="1:9" ht="40.5">
      <c r="A5" s="170" t="s">
        <v>977</v>
      </c>
      <c r="B5" s="171">
        <v>17</v>
      </c>
      <c r="C5" s="171">
        <v>8</v>
      </c>
      <c r="D5" s="171">
        <v>398</v>
      </c>
      <c r="E5" s="171">
        <f>SUM('PM Consolidado 2016-2022'!P21:P95)</f>
        <v>397</v>
      </c>
      <c r="F5" s="171">
        <f>SUM('PM Consolidado 2016-2022'!N21:N95)</f>
        <v>397</v>
      </c>
      <c r="G5" s="173">
        <f>E5/D5</f>
        <v>0.99748743718592969</v>
      </c>
      <c r="H5" s="173">
        <f t="shared" si="1"/>
        <v>0.99748743718592969</v>
      </c>
      <c r="I5" s="172">
        <f t="shared" si="2"/>
        <v>1</v>
      </c>
    </row>
    <row r="6" spans="1:9" ht="40.5">
      <c r="A6" s="170" t="s">
        <v>978</v>
      </c>
      <c r="B6" s="171">
        <v>35</v>
      </c>
      <c r="C6" s="171">
        <v>29</v>
      </c>
      <c r="D6" s="171">
        <v>584</v>
      </c>
      <c r="E6" s="171">
        <f>SUM('PM Consolidado 2016-2022'!P96:P269)</f>
        <v>579</v>
      </c>
      <c r="F6" s="171">
        <f>SUM('PM Consolidado 2016-2022'!N96:N269)</f>
        <v>577</v>
      </c>
      <c r="G6" s="173">
        <f>E6/D6</f>
        <v>0.99143835616438358</v>
      </c>
      <c r="H6" s="174">
        <f t="shared" si="1"/>
        <v>0.98801369863013699</v>
      </c>
      <c r="I6" s="173">
        <f t="shared" si="2"/>
        <v>0.99654576856649391</v>
      </c>
    </row>
    <row r="7" spans="1:9" ht="40.5">
      <c r="A7" s="170" t="s">
        <v>983</v>
      </c>
      <c r="B7" s="171">
        <v>1</v>
      </c>
      <c r="C7" s="171">
        <v>1</v>
      </c>
      <c r="D7" s="171">
        <v>1</v>
      </c>
      <c r="E7" s="171">
        <f>'PM Consolidado 2016-2022'!P270</f>
        <v>1</v>
      </c>
      <c r="F7" s="171">
        <f>'PM Consolidado 2016-2022'!N270</f>
        <v>1</v>
      </c>
      <c r="G7" s="172">
        <f t="shared" si="0"/>
        <v>1</v>
      </c>
      <c r="H7" s="172">
        <f t="shared" si="1"/>
        <v>1</v>
      </c>
      <c r="I7" s="172">
        <v>1</v>
      </c>
    </row>
    <row r="8" spans="1:9">
      <c r="A8" s="175" t="s">
        <v>850</v>
      </c>
      <c r="B8" s="175">
        <f>SUM(B2:B7)</f>
        <v>60</v>
      </c>
      <c r="C8" s="176">
        <f>SUM(C2:C7)</f>
        <v>43</v>
      </c>
      <c r="D8" s="176">
        <f>SUM(D2:D7)</f>
        <v>1048</v>
      </c>
      <c r="E8" s="176">
        <f>SUM(E2:E7)</f>
        <v>1042</v>
      </c>
      <c r="F8" s="176">
        <f>SUM(F2:F7)</f>
        <v>1040</v>
      </c>
      <c r="G8" s="177">
        <f t="shared" si="0"/>
        <v>0.99427480916030531</v>
      </c>
      <c r="H8" s="177">
        <f t="shared" si="1"/>
        <v>0.99236641221374045</v>
      </c>
      <c r="I8" s="178">
        <f t="shared" si="2"/>
        <v>0.99808061420345484</v>
      </c>
    </row>
  </sheetData>
  <phoneticPr fontId="3" type="noConversion"/>
  <pageMargins left="0.7" right="0.7" top="0.75" bottom="0.75" header="0.3" footer="0.3"/>
  <ignoredErrors>
    <ignoredError sqref="E2:E6 F2:F3 F6 F4:F5"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C909E-0158-4573-B285-A112CFC5F376}">
  <dimension ref="A1:S34"/>
  <sheetViews>
    <sheetView topLeftCell="A24" zoomScale="110" zoomScaleNormal="110" workbookViewId="0">
      <selection activeCell="E20" sqref="E20"/>
    </sheetView>
  </sheetViews>
  <sheetFormatPr baseColWidth="10" defaultColWidth="9.140625" defaultRowHeight="15"/>
  <cols>
    <col min="2" max="2" width="16" customWidth="1"/>
    <col min="3" max="3" width="27" customWidth="1"/>
    <col min="4" max="4" width="21" customWidth="1"/>
    <col min="5" max="5" width="53.85546875" customWidth="1"/>
    <col min="6" max="6" width="36.42578125" customWidth="1"/>
    <col min="7" max="7" width="22" customWidth="1"/>
    <col min="8" max="8" width="31" customWidth="1"/>
    <col min="9" max="15" width="20.7109375" customWidth="1"/>
    <col min="16" max="16" width="20.140625" customWidth="1"/>
    <col min="17" max="17" width="13.85546875" customWidth="1"/>
    <col min="18" max="18" width="13" customWidth="1"/>
    <col min="19" max="19" width="16.5703125" customWidth="1"/>
    <col min="20" max="243" width="8" customWidth="1"/>
  </cols>
  <sheetData>
    <row r="1" spans="1:19" ht="30">
      <c r="B1" s="1" t="s">
        <v>0</v>
      </c>
      <c r="C1" s="1">
        <v>53</v>
      </c>
      <c r="D1" s="3" t="s">
        <v>1</v>
      </c>
    </row>
    <row r="2" spans="1:19" ht="45">
      <c r="B2" s="1" t="s">
        <v>2</v>
      </c>
      <c r="C2" s="1">
        <v>400</v>
      </c>
      <c r="D2" s="3" t="s">
        <v>3</v>
      </c>
    </row>
    <row r="3" spans="1:19">
      <c r="B3" s="1" t="s">
        <v>4</v>
      </c>
      <c r="C3" s="1">
        <v>1</v>
      </c>
    </row>
    <row r="4" spans="1:19">
      <c r="B4" s="1" t="s">
        <v>5</v>
      </c>
      <c r="C4" s="1">
        <v>154</v>
      </c>
    </row>
    <row r="5" spans="1:19">
      <c r="B5" s="1" t="s">
        <v>6</v>
      </c>
      <c r="C5" s="2">
        <v>45271</v>
      </c>
    </row>
    <row r="6" spans="1:19">
      <c r="B6" s="1" t="s">
        <v>7</v>
      </c>
      <c r="C6" s="1">
        <v>0</v>
      </c>
      <c r="D6" s="1" t="s">
        <v>8</v>
      </c>
    </row>
    <row r="8" spans="1:19">
      <c r="A8" s="46" t="s">
        <v>9</v>
      </c>
      <c r="B8" s="240" t="s">
        <v>10</v>
      </c>
      <c r="C8" s="241"/>
      <c r="D8" s="241"/>
      <c r="E8" s="241"/>
      <c r="F8" s="241"/>
      <c r="G8" s="241"/>
      <c r="H8" s="241"/>
      <c r="I8" s="241"/>
      <c r="J8" s="241"/>
      <c r="K8" s="241"/>
      <c r="L8" s="241"/>
      <c r="M8" s="241"/>
      <c r="N8" s="241"/>
      <c r="O8" s="241"/>
    </row>
    <row r="9" spans="1:19">
      <c r="A9" s="47"/>
      <c r="B9" s="47"/>
      <c r="C9" s="46">
        <v>4</v>
      </c>
      <c r="D9" s="46">
        <v>8</v>
      </c>
      <c r="E9" s="46">
        <v>12</v>
      </c>
      <c r="F9" s="46">
        <v>16</v>
      </c>
      <c r="G9" s="46">
        <v>20</v>
      </c>
      <c r="H9" s="46">
        <v>24</v>
      </c>
      <c r="I9" s="46">
        <v>28</v>
      </c>
      <c r="J9" s="46">
        <v>31</v>
      </c>
      <c r="K9" s="46">
        <v>32</v>
      </c>
      <c r="L9" s="46">
        <v>36</v>
      </c>
      <c r="M9" s="46">
        <v>40</v>
      </c>
      <c r="N9" s="46">
        <v>44</v>
      </c>
      <c r="O9" s="46">
        <v>48</v>
      </c>
    </row>
    <row r="10" spans="1:19" ht="30">
      <c r="A10" s="47"/>
      <c r="B10" s="47"/>
      <c r="C10" s="48" t="s">
        <v>11</v>
      </c>
      <c r="D10" s="48" t="s">
        <v>12</v>
      </c>
      <c r="E10" s="48" t="s">
        <v>13</v>
      </c>
      <c r="F10" s="46" t="s">
        <v>14</v>
      </c>
      <c r="G10" s="46" t="s">
        <v>15</v>
      </c>
      <c r="H10" s="46" t="s">
        <v>16</v>
      </c>
      <c r="I10" s="46" t="s">
        <v>17</v>
      </c>
      <c r="J10" s="46" t="s">
        <v>18</v>
      </c>
      <c r="K10" s="46" t="s">
        <v>19</v>
      </c>
      <c r="L10" s="46" t="s">
        <v>20</v>
      </c>
      <c r="M10" s="46" t="s">
        <v>21</v>
      </c>
      <c r="N10" s="46" t="s">
        <v>22</v>
      </c>
      <c r="O10" s="46" t="s">
        <v>23</v>
      </c>
      <c r="P10" s="70" t="s">
        <v>677</v>
      </c>
      <c r="Q10" s="70" t="s">
        <v>678</v>
      </c>
      <c r="R10" s="70" t="s">
        <v>679</v>
      </c>
      <c r="S10" s="70" t="s">
        <v>680</v>
      </c>
    </row>
    <row r="11" spans="1:19" ht="100.5">
      <c r="A11" s="46">
        <v>260</v>
      </c>
      <c r="B11" s="53" t="s">
        <v>544</v>
      </c>
      <c r="C11" s="77" t="s">
        <v>25</v>
      </c>
      <c r="D11" s="78">
        <v>21</v>
      </c>
      <c r="E11" s="79" t="s">
        <v>683</v>
      </c>
      <c r="F11" s="79" t="s">
        <v>37</v>
      </c>
      <c r="G11" s="76" t="s">
        <v>175</v>
      </c>
      <c r="H11" s="13" t="s">
        <v>182</v>
      </c>
      <c r="I11" s="4" t="s">
        <v>78</v>
      </c>
      <c r="J11" s="4">
        <v>1</v>
      </c>
      <c r="K11" s="7">
        <v>45505</v>
      </c>
      <c r="L11" s="7">
        <v>45534</v>
      </c>
      <c r="M11" s="54">
        <f t="shared" ref="M11:M33" si="0">(+L11-K11)/7</f>
        <v>4.1428571428571432</v>
      </c>
      <c r="N11" s="8"/>
      <c r="O11" s="66"/>
      <c r="P11" s="71"/>
      <c r="Q11" s="73">
        <f t="shared" ref="Q11:Q33" si="1">P11/J11</f>
        <v>0</v>
      </c>
      <c r="R11" s="73">
        <f t="shared" ref="R11:R33" si="2">N11/J11</f>
        <v>0</v>
      </c>
      <c r="S11" s="73" t="e">
        <f t="shared" ref="S11:S33" si="3">N11/P11</f>
        <v>#DIV/0!</v>
      </c>
    </row>
    <row r="12" spans="1:19" ht="100.5">
      <c r="A12" s="46">
        <v>261</v>
      </c>
      <c r="B12" s="53" t="s">
        <v>545</v>
      </c>
      <c r="C12" s="50" t="s">
        <v>25</v>
      </c>
      <c r="D12" s="64">
        <v>21</v>
      </c>
      <c r="E12" s="44" t="s">
        <v>683</v>
      </c>
      <c r="F12" s="44" t="s">
        <v>174</v>
      </c>
      <c r="G12" s="5" t="s">
        <v>175</v>
      </c>
      <c r="H12" s="13" t="s">
        <v>178</v>
      </c>
      <c r="I12" s="4" t="s">
        <v>68</v>
      </c>
      <c r="J12" s="4">
        <v>11</v>
      </c>
      <c r="K12" s="7">
        <v>45323</v>
      </c>
      <c r="L12" s="7">
        <v>45641</v>
      </c>
      <c r="M12" s="54">
        <f t="shared" si="0"/>
        <v>45.428571428571431</v>
      </c>
      <c r="N12" s="8"/>
      <c r="O12" s="66"/>
      <c r="P12" s="71">
        <v>5</v>
      </c>
      <c r="Q12" s="73">
        <f t="shared" si="1"/>
        <v>0.45454545454545453</v>
      </c>
      <c r="R12" s="73">
        <f t="shared" si="2"/>
        <v>0</v>
      </c>
      <c r="S12" s="73">
        <f t="shared" si="3"/>
        <v>0</v>
      </c>
    </row>
    <row r="13" spans="1:19" ht="185.25">
      <c r="A13" s="46">
        <v>262</v>
      </c>
      <c r="B13" s="53" t="s">
        <v>546</v>
      </c>
      <c r="C13" s="50" t="s">
        <v>25</v>
      </c>
      <c r="D13" s="64">
        <v>21</v>
      </c>
      <c r="E13" s="44" t="s">
        <v>683</v>
      </c>
      <c r="F13" s="44" t="s">
        <v>174</v>
      </c>
      <c r="G13" s="5" t="s">
        <v>175</v>
      </c>
      <c r="H13" s="13" t="s">
        <v>179</v>
      </c>
      <c r="I13" s="4" t="s">
        <v>180</v>
      </c>
      <c r="J13" s="4">
        <v>5</v>
      </c>
      <c r="K13" s="7">
        <v>45323</v>
      </c>
      <c r="L13" s="7">
        <v>45473</v>
      </c>
      <c r="M13" s="54">
        <f t="shared" si="0"/>
        <v>21.428571428571427</v>
      </c>
      <c r="N13" s="8"/>
      <c r="O13" s="66"/>
      <c r="P13" s="71">
        <v>5</v>
      </c>
      <c r="Q13" s="73">
        <f t="shared" si="1"/>
        <v>1</v>
      </c>
      <c r="R13" s="73">
        <f t="shared" si="2"/>
        <v>0</v>
      </c>
      <c r="S13" s="73">
        <f t="shared" si="3"/>
        <v>0</v>
      </c>
    </row>
    <row r="14" spans="1:19" ht="199.5">
      <c r="A14" s="46">
        <v>263</v>
      </c>
      <c r="B14" s="53" t="s">
        <v>547</v>
      </c>
      <c r="C14" s="50" t="s">
        <v>25</v>
      </c>
      <c r="D14" s="64">
        <v>21</v>
      </c>
      <c r="E14" s="44" t="s">
        <v>683</v>
      </c>
      <c r="F14" s="44" t="s">
        <v>174</v>
      </c>
      <c r="G14" s="5" t="s">
        <v>175</v>
      </c>
      <c r="H14" s="13" t="s">
        <v>181</v>
      </c>
      <c r="I14" s="5" t="s">
        <v>78</v>
      </c>
      <c r="J14" s="4">
        <v>15</v>
      </c>
      <c r="K14" s="7">
        <v>45474</v>
      </c>
      <c r="L14" s="7">
        <v>45503</v>
      </c>
      <c r="M14" s="54">
        <f t="shared" si="0"/>
        <v>4.1428571428571432</v>
      </c>
      <c r="N14" s="8"/>
      <c r="O14" s="66"/>
      <c r="P14" s="71"/>
      <c r="Q14" s="73">
        <f t="shared" si="1"/>
        <v>0</v>
      </c>
      <c r="R14" s="73">
        <f t="shared" si="2"/>
        <v>0</v>
      </c>
      <c r="S14" s="73" t="e">
        <f t="shared" si="3"/>
        <v>#DIV/0!</v>
      </c>
    </row>
    <row r="15" spans="1:19" ht="114.75">
      <c r="A15" s="46">
        <v>264</v>
      </c>
      <c r="B15" s="81" t="s">
        <v>548</v>
      </c>
      <c r="C15" s="82" t="s">
        <v>25</v>
      </c>
      <c r="D15" s="83">
        <v>38</v>
      </c>
      <c r="E15" s="84" t="s">
        <v>684</v>
      </c>
      <c r="F15" s="84" t="s">
        <v>38</v>
      </c>
      <c r="G15" s="80" t="s">
        <v>186</v>
      </c>
      <c r="H15" s="20" t="s">
        <v>213</v>
      </c>
      <c r="I15" s="21" t="s">
        <v>193</v>
      </c>
      <c r="J15" s="33">
        <v>5</v>
      </c>
      <c r="K15" s="34">
        <v>45342</v>
      </c>
      <c r="L15" s="34">
        <v>45641</v>
      </c>
      <c r="M15" s="54">
        <f t="shared" si="0"/>
        <v>42.714285714285715</v>
      </c>
      <c r="N15" s="8"/>
      <c r="O15" s="66"/>
      <c r="P15" s="71"/>
      <c r="Q15" s="73">
        <f t="shared" si="1"/>
        <v>0</v>
      </c>
      <c r="R15" s="73">
        <f t="shared" si="2"/>
        <v>0</v>
      </c>
      <c r="S15" s="73" t="e">
        <f t="shared" si="3"/>
        <v>#DIV/0!</v>
      </c>
    </row>
    <row r="16" spans="1:19" ht="114.75">
      <c r="A16" s="46">
        <v>265</v>
      </c>
      <c r="B16" s="53" t="s">
        <v>549</v>
      </c>
      <c r="C16" s="50" t="s">
        <v>25</v>
      </c>
      <c r="D16" s="64">
        <v>38</v>
      </c>
      <c r="E16" s="44" t="s">
        <v>684</v>
      </c>
      <c r="F16" s="19" t="s">
        <v>208</v>
      </c>
      <c r="G16" s="19" t="s">
        <v>186</v>
      </c>
      <c r="H16" s="20" t="s">
        <v>209</v>
      </c>
      <c r="I16" s="21" t="s">
        <v>187</v>
      </c>
      <c r="J16" s="33">
        <v>3</v>
      </c>
      <c r="K16" s="34">
        <v>45342</v>
      </c>
      <c r="L16" s="34">
        <v>45371</v>
      </c>
      <c r="M16" s="54">
        <f t="shared" si="0"/>
        <v>4.1428571428571432</v>
      </c>
      <c r="N16" s="8"/>
      <c r="O16" s="66"/>
      <c r="P16" s="71">
        <v>3</v>
      </c>
      <c r="Q16" s="73">
        <f t="shared" si="1"/>
        <v>1</v>
      </c>
      <c r="R16" s="73">
        <f t="shared" si="2"/>
        <v>0</v>
      </c>
      <c r="S16" s="73">
        <f t="shared" si="3"/>
        <v>0</v>
      </c>
    </row>
    <row r="17" spans="1:19" ht="114.75">
      <c r="A17" s="46">
        <v>266</v>
      </c>
      <c r="B17" s="53" t="s">
        <v>550</v>
      </c>
      <c r="C17" s="50" t="s">
        <v>25</v>
      </c>
      <c r="D17" s="64">
        <v>38</v>
      </c>
      <c r="E17" s="44" t="s">
        <v>684</v>
      </c>
      <c r="F17" s="19" t="s">
        <v>208</v>
      </c>
      <c r="G17" s="19" t="s">
        <v>186</v>
      </c>
      <c r="H17" s="20" t="s">
        <v>210</v>
      </c>
      <c r="I17" s="21" t="s">
        <v>188</v>
      </c>
      <c r="J17" s="33">
        <v>4</v>
      </c>
      <c r="K17" s="34">
        <v>45342</v>
      </c>
      <c r="L17" s="34">
        <v>45626</v>
      </c>
      <c r="M17" s="54">
        <f t="shared" si="0"/>
        <v>40.571428571428569</v>
      </c>
      <c r="N17" s="8"/>
      <c r="O17" s="66"/>
      <c r="P17" s="71">
        <v>2</v>
      </c>
      <c r="Q17" s="73">
        <f t="shared" si="1"/>
        <v>0.5</v>
      </c>
      <c r="R17" s="73">
        <f t="shared" si="2"/>
        <v>0</v>
      </c>
      <c r="S17" s="73">
        <f t="shared" si="3"/>
        <v>0</v>
      </c>
    </row>
    <row r="18" spans="1:19" ht="114.75">
      <c r="A18" s="46">
        <v>267</v>
      </c>
      <c r="B18" s="53" t="s">
        <v>551</v>
      </c>
      <c r="C18" s="50" t="s">
        <v>25</v>
      </c>
      <c r="D18" s="64">
        <v>38</v>
      </c>
      <c r="E18" s="44" t="s">
        <v>684</v>
      </c>
      <c r="F18" s="19" t="s">
        <v>208</v>
      </c>
      <c r="G18" s="19" t="s">
        <v>186</v>
      </c>
      <c r="H18" s="20" t="s">
        <v>211</v>
      </c>
      <c r="I18" s="21" t="s">
        <v>189</v>
      </c>
      <c r="J18" s="33">
        <v>12</v>
      </c>
      <c r="K18" s="34">
        <v>45342</v>
      </c>
      <c r="L18" s="34">
        <v>45641</v>
      </c>
      <c r="M18" s="54">
        <f t="shared" si="0"/>
        <v>42.714285714285715</v>
      </c>
      <c r="N18" s="8"/>
      <c r="O18" s="66"/>
      <c r="P18" s="71"/>
      <c r="Q18" s="73">
        <f t="shared" si="1"/>
        <v>0</v>
      </c>
      <c r="R18" s="73">
        <f t="shared" si="2"/>
        <v>0</v>
      </c>
      <c r="S18" s="73" t="e">
        <f t="shared" si="3"/>
        <v>#DIV/0!</v>
      </c>
    </row>
    <row r="19" spans="1:19" ht="114.75">
      <c r="A19" s="46">
        <v>268</v>
      </c>
      <c r="B19" s="53" t="s">
        <v>552</v>
      </c>
      <c r="C19" s="50" t="s">
        <v>25</v>
      </c>
      <c r="D19" s="64">
        <v>38</v>
      </c>
      <c r="E19" s="44" t="s">
        <v>684</v>
      </c>
      <c r="F19" s="19" t="s">
        <v>208</v>
      </c>
      <c r="G19" s="19" t="s">
        <v>186</v>
      </c>
      <c r="H19" s="20" t="s">
        <v>212</v>
      </c>
      <c r="I19" s="21" t="s">
        <v>190</v>
      </c>
      <c r="J19" s="33">
        <v>6</v>
      </c>
      <c r="K19" s="34">
        <v>45342</v>
      </c>
      <c r="L19" s="34">
        <v>45626</v>
      </c>
      <c r="M19" s="54">
        <f t="shared" si="0"/>
        <v>40.571428571428569</v>
      </c>
      <c r="N19" s="8"/>
      <c r="O19" s="66"/>
      <c r="P19" s="71"/>
      <c r="Q19" s="73">
        <f t="shared" si="1"/>
        <v>0</v>
      </c>
      <c r="R19" s="73">
        <f t="shared" si="2"/>
        <v>0</v>
      </c>
      <c r="S19" s="73" t="e">
        <f t="shared" si="3"/>
        <v>#DIV/0!</v>
      </c>
    </row>
    <row r="20" spans="1:19" ht="114.75">
      <c r="A20" s="46">
        <v>269</v>
      </c>
      <c r="B20" s="53" t="s">
        <v>553</v>
      </c>
      <c r="C20" s="50" t="s">
        <v>25</v>
      </c>
      <c r="D20" s="64">
        <v>38</v>
      </c>
      <c r="E20" s="44" t="s">
        <v>684</v>
      </c>
      <c r="F20" s="19" t="s">
        <v>208</v>
      </c>
      <c r="G20" s="19" t="s">
        <v>186</v>
      </c>
      <c r="H20" s="20" t="s">
        <v>191</v>
      </c>
      <c r="I20" s="21" t="s">
        <v>192</v>
      </c>
      <c r="J20" s="33">
        <v>6</v>
      </c>
      <c r="K20" s="34">
        <v>45342</v>
      </c>
      <c r="L20" s="34">
        <v>45646</v>
      </c>
      <c r="M20" s="54">
        <f t="shared" si="0"/>
        <v>43.428571428571431</v>
      </c>
      <c r="N20" s="8"/>
      <c r="O20" s="66"/>
      <c r="P20" s="71"/>
      <c r="Q20" s="73">
        <f t="shared" si="1"/>
        <v>0</v>
      </c>
      <c r="R20" s="73">
        <f t="shared" si="2"/>
        <v>0</v>
      </c>
      <c r="S20" s="73" t="e">
        <f t="shared" si="3"/>
        <v>#DIV/0!</v>
      </c>
    </row>
    <row r="21" spans="1:19" ht="114.75">
      <c r="A21" s="46">
        <v>270</v>
      </c>
      <c r="B21" s="53" t="s">
        <v>554</v>
      </c>
      <c r="C21" s="50" t="s">
        <v>25</v>
      </c>
      <c r="D21" s="64">
        <v>38</v>
      </c>
      <c r="E21" s="44" t="s">
        <v>684</v>
      </c>
      <c r="F21" s="19" t="s">
        <v>208</v>
      </c>
      <c r="G21" s="19" t="s">
        <v>186</v>
      </c>
      <c r="H21" s="20" t="s">
        <v>213</v>
      </c>
      <c r="I21" s="21" t="s">
        <v>193</v>
      </c>
      <c r="J21" s="33">
        <v>5</v>
      </c>
      <c r="K21" s="34">
        <v>45342</v>
      </c>
      <c r="L21" s="34">
        <v>45641</v>
      </c>
      <c r="M21" s="54">
        <f t="shared" si="0"/>
        <v>42.714285714285715</v>
      </c>
      <c r="N21" s="8"/>
      <c r="O21" s="66"/>
      <c r="P21" s="71"/>
      <c r="Q21" s="73">
        <f t="shared" si="1"/>
        <v>0</v>
      </c>
      <c r="R21" s="73">
        <f t="shared" si="2"/>
        <v>0</v>
      </c>
      <c r="S21" s="73" t="e">
        <f t="shared" si="3"/>
        <v>#DIV/0!</v>
      </c>
    </row>
    <row r="22" spans="1:19" ht="100.5">
      <c r="A22" s="46">
        <v>271</v>
      </c>
      <c r="B22" s="85" t="s">
        <v>555</v>
      </c>
      <c r="C22" s="86" t="s">
        <v>25</v>
      </c>
      <c r="D22" s="87">
        <v>30</v>
      </c>
      <c r="E22" s="88" t="s">
        <v>685</v>
      </c>
      <c r="F22" s="88" t="s">
        <v>39</v>
      </c>
      <c r="G22" s="89" t="s">
        <v>248</v>
      </c>
      <c r="H22" s="6" t="s">
        <v>249</v>
      </c>
      <c r="I22" s="4" t="s">
        <v>250</v>
      </c>
      <c r="J22" s="39">
        <v>2</v>
      </c>
      <c r="K22" s="7">
        <v>45323</v>
      </c>
      <c r="L22" s="7">
        <v>45657</v>
      </c>
      <c r="M22" s="54">
        <f t="shared" si="0"/>
        <v>47.714285714285715</v>
      </c>
      <c r="N22" s="8"/>
      <c r="O22" s="66"/>
      <c r="P22" s="71"/>
      <c r="Q22" s="73">
        <f t="shared" si="1"/>
        <v>0</v>
      </c>
      <c r="R22" s="73">
        <f t="shared" si="2"/>
        <v>0</v>
      </c>
      <c r="S22" s="73" t="e">
        <f t="shared" si="3"/>
        <v>#DIV/0!</v>
      </c>
    </row>
    <row r="23" spans="1:19" ht="100.5">
      <c r="A23" s="46">
        <v>272</v>
      </c>
      <c r="B23" s="53" t="s">
        <v>556</v>
      </c>
      <c r="C23" s="50" t="s">
        <v>25</v>
      </c>
      <c r="D23" s="64">
        <v>30</v>
      </c>
      <c r="E23" s="44" t="s">
        <v>685</v>
      </c>
      <c r="F23" s="19" t="s">
        <v>247</v>
      </c>
      <c r="G23" s="12" t="s">
        <v>248</v>
      </c>
      <c r="H23" s="6" t="s">
        <v>251</v>
      </c>
      <c r="I23" s="4" t="s">
        <v>252</v>
      </c>
      <c r="J23" s="39">
        <v>1</v>
      </c>
      <c r="K23" s="7">
        <v>45323</v>
      </c>
      <c r="L23" s="7">
        <v>45351</v>
      </c>
      <c r="M23" s="54">
        <f t="shared" si="0"/>
        <v>4</v>
      </c>
      <c r="N23" s="8"/>
      <c r="O23" s="66"/>
      <c r="P23" s="71">
        <v>1</v>
      </c>
      <c r="Q23" s="73">
        <f t="shared" si="1"/>
        <v>1</v>
      </c>
      <c r="R23" s="73">
        <f t="shared" si="2"/>
        <v>0</v>
      </c>
      <c r="S23" s="73">
        <f t="shared" si="3"/>
        <v>0</v>
      </c>
    </row>
    <row r="24" spans="1:19" ht="114.75">
      <c r="A24" s="46">
        <v>273</v>
      </c>
      <c r="B24" s="90" t="s">
        <v>557</v>
      </c>
      <c r="C24" s="91" t="s">
        <v>25</v>
      </c>
      <c r="D24" s="92">
        <v>38</v>
      </c>
      <c r="E24" s="93" t="s">
        <v>686</v>
      </c>
      <c r="F24" s="93" t="s">
        <v>40</v>
      </c>
      <c r="G24" s="94" t="s">
        <v>186</v>
      </c>
      <c r="H24" s="20" t="s">
        <v>209</v>
      </c>
      <c r="I24" s="21" t="s">
        <v>193</v>
      </c>
      <c r="J24" s="33">
        <v>5</v>
      </c>
      <c r="K24" s="34">
        <v>45342</v>
      </c>
      <c r="L24" s="34">
        <v>45641</v>
      </c>
      <c r="M24" s="54">
        <f t="shared" si="0"/>
        <v>42.714285714285715</v>
      </c>
      <c r="N24" s="8"/>
      <c r="O24" s="66"/>
      <c r="P24" s="71"/>
      <c r="Q24" s="73">
        <f t="shared" si="1"/>
        <v>0</v>
      </c>
      <c r="R24" s="73">
        <f t="shared" si="2"/>
        <v>0</v>
      </c>
      <c r="S24" s="73" t="e">
        <f t="shared" si="3"/>
        <v>#DIV/0!</v>
      </c>
    </row>
    <row r="25" spans="1:19" ht="114.75">
      <c r="A25" s="46">
        <v>274</v>
      </c>
      <c r="B25" s="53" t="s">
        <v>558</v>
      </c>
      <c r="C25" s="50" t="s">
        <v>25</v>
      </c>
      <c r="D25" s="64">
        <v>38</v>
      </c>
      <c r="E25" s="44" t="s">
        <v>686</v>
      </c>
      <c r="F25" s="19" t="s">
        <v>208</v>
      </c>
      <c r="G25" s="19" t="s">
        <v>186</v>
      </c>
      <c r="H25" s="20" t="s">
        <v>210</v>
      </c>
      <c r="I25" s="21" t="s">
        <v>187</v>
      </c>
      <c r="J25" s="33">
        <v>3</v>
      </c>
      <c r="K25" s="34">
        <v>45342</v>
      </c>
      <c r="L25" s="34">
        <v>45371</v>
      </c>
      <c r="M25" s="54">
        <f t="shared" si="0"/>
        <v>4.1428571428571432</v>
      </c>
      <c r="N25" s="8"/>
      <c r="O25" s="66"/>
      <c r="P25" s="71">
        <v>2</v>
      </c>
      <c r="Q25" s="73">
        <f t="shared" si="1"/>
        <v>0.66666666666666663</v>
      </c>
      <c r="R25" s="73">
        <f t="shared" si="2"/>
        <v>0</v>
      </c>
      <c r="S25" s="73">
        <f t="shared" si="3"/>
        <v>0</v>
      </c>
    </row>
    <row r="26" spans="1:19" ht="114.75">
      <c r="A26" s="46">
        <v>275</v>
      </c>
      <c r="B26" s="53" t="s">
        <v>559</v>
      </c>
      <c r="C26" s="50" t="s">
        <v>25</v>
      </c>
      <c r="D26" s="64">
        <v>38</v>
      </c>
      <c r="E26" s="44" t="s">
        <v>686</v>
      </c>
      <c r="F26" s="19" t="s">
        <v>208</v>
      </c>
      <c r="G26" s="19" t="s">
        <v>186</v>
      </c>
      <c r="H26" s="20" t="s">
        <v>211</v>
      </c>
      <c r="I26" s="21" t="s">
        <v>188</v>
      </c>
      <c r="J26" s="33">
        <v>4</v>
      </c>
      <c r="K26" s="34">
        <v>45342</v>
      </c>
      <c r="L26" s="34">
        <v>45626</v>
      </c>
      <c r="M26" s="54">
        <f t="shared" si="0"/>
        <v>40.571428571428569</v>
      </c>
      <c r="N26" s="8"/>
      <c r="O26" s="66"/>
      <c r="P26" s="71"/>
      <c r="Q26" s="73">
        <f t="shared" si="1"/>
        <v>0</v>
      </c>
      <c r="R26" s="73">
        <f t="shared" si="2"/>
        <v>0</v>
      </c>
      <c r="S26" s="73" t="e">
        <f t="shared" si="3"/>
        <v>#DIV/0!</v>
      </c>
    </row>
    <row r="27" spans="1:19" ht="114.75">
      <c r="A27" s="46">
        <v>276</v>
      </c>
      <c r="B27" s="53" t="s">
        <v>560</v>
      </c>
      <c r="C27" s="50" t="s">
        <v>25</v>
      </c>
      <c r="D27" s="64">
        <v>38</v>
      </c>
      <c r="E27" s="44" t="s">
        <v>687</v>
      </c>
      <c r="F27" s="19" t="s">
        <v>208</v>
      </c>
      <c r="G27" s="19" t="s">
        <v>186</v>
      </c>
      <c r="H27" s="20" t="s">
        <v>212</v>
      </c>
      <c r="I27" s="21" t="s">
        <v>189</v>
      </c>
      <c r="J27" s="33">
        <v>12</v>
      </c>
      <c r="K27" s="34">
        <v>45342</v>
      </c>
      <c r="L27" s="34">
        <v>45641</v>
      </c>
      <c r="M27" s="54">
        <f t="shared" si="0"/>
        <v>42.714285714285715</v>
      </c>
      <c r="N27" s="8"/>
      <c r="O27" s="66"/>
      <c r="P27" s="71"/>
      <c r="Q27" s="73">
        <f t="shared" si="1"/>
        <v>0</v>
      </c>
      <c r="R27" s="73">
        <f t="shared" si="2"/>
        <v>0</v>
      </c>
      <c r="S27" s="73" t="e">
        <f t="shared" si="3"/>
        <v>#DIV/0!</v>
      </c>
    </row>
    <row r="28" spans="1:19" ht="114.75">
      <c r="A28" s="46">
        <v>277</v>
      </c>
      <c r="B28" s="53" t="s">
        <v>561</v>
      </c>
      <c r="C28" s="50" t="s">
        <v>25</v>
      </c>
      <c r="D28" s="64">
        <v>38</v>
      </c>
      <c r="E28" s="44" t="s">
        <v>686</v>
      </c>
      <c r="F28" s="19" t="s">
        <v>208</v>
      </c>
      <c r="G28" s="19" t="s">
        <v>186</v>
      </c>
      <c r="H28" s="20" t="s">
        <v>191</v>
      </c>
      <c r="I28" s="21" t="s">
        <v>190</v>
      </c>
      <c r="J28" s="33">
        <v>6</v>
      </c>
      <c r="K28" s="34">
        <v>45342</v>
      </c>
      <c r="L28" s="34">
        <v>45626</v>
      </c>
      <c r="M28" s="54">
        <f t="shared" si="0"/>
        <v>40.571428571428569</v>
      </c>
      <c r="N28" s="8"/>
      <c r="O28" s="66"/>
      <c r="P28" s="71"/>
      <c r="Q28" s="73">
        <f t="shared" si="1"/>
        <v>0</v>
      </c>
      <c r="R28" s="73">
        <f t="shared" si="2"/>
        <v>0</v>
      </c>
      <c r="S28" s="73" t="e">
        <f t="shared" si="3"/>
        <v>#DIV/0!</v>
      </c>
    </row>
    <row r="29" spans="1:19" ht="114.75">
      <c r="A29" s="46">
        <v>278</v>
      </c>
      <c r="B29" s="53" t="s">
        <v>562</v>
      </c>
      <c r="C29" s="50" t="s">
        <v>25</v>
      </c>
      <c r="D29" s="64">
        <v>38</v>
      </c>
      <c r="E29" s="44" t="s">
        <v>686</v>
      </c>
      <c r="F29" s="19" t="s">
        <v>208</v>
      </c>
      <c r="G29" s="19" t="s">
        <v>186</v>
      </c>
      <c r="H29" s="20" t="s">
        <v>213</v>
      </c>
      <c r="I29" s="21" t="s">
        <v>192</v>
      </c>
      <c r="J29" s="33">
        <v>6</v>
      </c>
      <c r="K29" s="34">
        <v>45342</v>
      </c>
      <c r="L29" s="34">
        <v>45646</v>
      </c>
      <c r="M29" s="54">
        <f t="shared" si="0"/>
        <v>43.428571428571431</v>
      </c>
      <c r="N29" s="8"/>
      <c r="O29" s="66"/>
      <c r="P29" s="71"/>
      <c r="Q29" s="73">
        <f t="shared" si="1"/>
        <v>0</v>
      </c>
      <c r="R29" s="73">
        <f t="shared" si="2"/>
        <v>0</v>
      </c>
      <c r="S29" s="73" t="e">
        <f t="shared" si="3"/>
        <v>#DIV/0!</v>
      </c>
    </row>
    <row r="30" spans="1:19" ht="100.5">
      <c r="A30" s="46">
        <v>279</v>
      </c>
      <c r="B30" s="95" t="s">
        <v>563</v>
      </c>
      <c r="C30" s="96" t="s">
        <v>25</v>
      </c>
      <c r="D30" s="97">
        <v>2</v>
      </c>
      <c r="E30" s="98" t="s">
        <v>688</v>
      </c>
      <c r="F30" s="98" t="s">
        <v>39</v>
      </c>
      <c r="G30" s="99" t="s">
        <v>70</v>
      </c>
      <c r="H30" s="10" t="s">
        <v>71</v>
      </c>
      <c r="I30" s="4" t="s">
        <v>62</v>
      </c>
      <c r="J30" s="4">
        <v>3</v>
      </c>
      <c r="K30" s="7">
        <v>45292</v>
      </c>
      <c r="L30" s="7">
        <v>45657</v>
      </c>
      <c r="M30" s="54">
        <f t="shared" si="0"/>
        <v>52.142857142857146</v>
      </c>
      <c r="N30" s="8"/>
      <c r="O30" s="66"/>
      <c r="P30" s="71">
        <v>2</v>
      </c>
      <c r="Q30" s="73">
        <f t="shared" si="1"/>
        <v>0.66666666666666663</v>
      </c>
      <c r="R30" s="73">
        <f t="shared" si="2"/>
        <v>0</v>
      </c>
      <c r="S30" s="73">
        <f t="shared" si="3"/>
        <v>0</v>
      </c>
    </row>
    <row r="31" spans="1:19" ht="100.5">
      <c r="A31" s="46">
        <v>280</v>
      </c>
      <c r="B31" s="53" t="s">
        <v>564</v>
      </c>
      <c r="C31" s="50" t="s">
        <v>25</v>
      </c>
      <c r="D31" s="64">
        <v>2</v>
      </c>
      <c r="E31" s="44" t="s">
        <v>688</v>
      </c>
      <c r="F31" s="5" t="s">
        <v>69</v>
      </c>
      <c r="G31" s="5" t="s">
        <v>70</v>
      </c>
      <c r="H31" s="10" t="s">
        <v>72</v>
      </c>
      <c r="I31" s="4" t="s">
        <v>68</v>
      </c>
      <c r="J31" s="4">
        <v>3</v>
      </c>
      <c r="K31" s="7">
        <v>45292</v>
      </c>
      <c r="L31" s="7">
        <v>45657</v>
      </c>
      <c r="M31" s="54">
        <f t="shared" si="0"/>
        <v>52.142857142857146</v>
      </c>
      <c r="N31" s="8"/>
      <c r="O31" s="66"/>
      <c r="P31" s="71"/>
      <c r="Q31" s="73">
        <f t="shared" si="1"/>
        <v>0</v>
      </c>
      <c r="R31" s="73">
        <f t="shared" si="2"/>
        <v>0</v>
      </c>
      <c r="S31" s="73" t="e">
        <f t="shared" si="3"/>
        <v>#DIV/0!</v>
      </c>
    </row>
    <row r="32" spans="1:19" ht="100.5">
      <c r="A32" s="46">
        <v>281</v>
      </c>
      <c r="B32" s="53" t="s">
        <v>565</v>
      </c>
      <c r="C32" s="50" t="s">
        <v>25</v>
      </c>
      <c r="D32" s="64">
        <v>2</v>
      </c>
      <c r="E32" s="44" t="s">
        <v>688</v>
      </c>
      <c r="F32" s="5" t="s">
        <v>69</v>
      </c>
      <c r="G32" s="5" t="s">
        <v>70</v>
      </c>
      <c r="H32" s="10" t="s">
        <v>73</v>
      </c>
      <c r="I32" s="4" t="s">
        <v>74</v>
      </c>
      <c r="J32" s="4">
        <v>6</v>
      </c>
      <c r="K32" s="7">
        <v>45292</v>
      </c>
      <c r="L32" s="7">
        <v>45657</v>
      </c>
      <c r="M32" s="54">
        <f t="shared" si="0"/>
        <v>52.142857142857146</v>
      </c>
      <c r="N32" s="8"/>
      <c r="O32" s="66"/>
      <c r="P32" s="71"/>
      <c r="Q32" s="73">
        <f t="shared" si="1"/>
        <v>0</v>
      </c>
      <c r="R32" s="73">
        <f t="shared" si="2"/>
        <v>0</v>
      </c>
      <c r="S32" s="73" t="e">
        <f t="shared" si="3"/>
        <v>#DIV/0!</v>
      </c>
    </row>
    <row r="33" spans="1:19" ht="100.5">
      <c r="A33" s="46">
        <v>282</v>
      </c>
      <c r="B33" s="100" t="s">
        <v>566</v>
      </c>
      <c r="C33" s="101" t="s">
        <v>25</v>
      </c>
      <c r="D33" s="102">
        <v>16</v>
      </c>
      <c r="E33" s="103" t="s">
        <v>689</v>
      </c>
      <c r="F33" s="103" t="s">
        <v>39</v>
      </c>
      <c r="G33" s="104" t="s">
        <v>157</v>
      </c>
      <c r="H33" s="13" t="s">
        <v>159</v>
      </c>
      <c r="I33" s="4" t="s">
        <v>68</v>
      </c>
      <c r="J33" s="4">
        <v>1</v>
      </c>
      <c r="K33" s="7">
        <v>45366</v>
      </c>
      <c r="L33" s="7">
        <v>45442</v>
      </c>
      <c r="M33" s="54">
        <f t="shared" si="0"/>
        <v>10.857142857142858</v>
      </c>
      <c r="N33" s="8"/>
      <c r="O33" s="66"/>
      <c r="P33" s="71">
        <v>1</v>
      </c>
      <c r="Q33" s="73">
        <f t="shared" si="1"/>
        <v>1</v>
      </c>
      <c r="R33" s="73">
        <f t="shared" si="2"/>
        <v>0</v>
      </c>
      <c r="S33" s="73">
        <f t="shared" si="3"/>
        <v>0</v>
      </c>
    </row>
    <row r="34" spans="1:19">
      <c r="J34">
        <f>SUM(J11:J33)</f>
        <v>125</v>
      </c>
      <c r="N34">
        <f>SUM(N11:N33)</f>
        <v>0</v>
      </c>
      <c r="P34" s="74">
        <f>SUM(P11:P33)</f>
        <v>21</v>
      </c>
      <c r="Q34" s="73">
        <f t="shared" ref="Q34" si="4">P34/J34</f>
        <v>0.16800000000000001</v>
      </c>
      <c r="R34" s="73">
        <f t="shared" ref="R34" si="5">N34/J34</f>
        <v>0</v>
      </c>
      <c r="S34" s="73">
        <f t="shared" ref="S34" si="6">N34/P34</f>
        <v>0</v>
      </c>
    </row>
  </sheetData>
  <mergeCells count="1">
    <mergeCell ref="B8:O8"/>
  </mergeCells>
  <dataValidations count="1">
    <dataValidation type="list" allowBlank="1" showInputMessage="1" showErrorMessage="1" errorTitle="Entrada no válida" error="Por favor seleccione un elemento de la lista" promptTitle="Seleccione un elemento de la lista" prompt=" Seleccione de la lista si registra la SUSCRIPCIÓN, ó el AVANCE (SEGUIMIENTO) del Plan de Mejoramiento." sqref="C11:C33" xr:uid="{ECEBC33F-D445-414D-8033-4C4FEB0BD9B5}">
      <formula1>#REF!</formula1>
    </dataValidation>
  </dataValidations>
  <pageMargins left="0.7" right="0.7" top="0.75" bottom="0.75" header="0.3" footer="0.3"/>
  <pageSetup paperSize="9" scale="35" orientation="landscape" horizontalDpi="360" verticalDpi="36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07E36-5232-4AAB-82EB-4E6076034025}">
  <dimension ref="A1:S27"/>
  <sheetViews>
    <sheetView topLeftCell="A19" zoomScale="85" zoomScaleNormal="85" workbookViewId="0">
      <selection activeCell="E23" sqref="E23"/>
    </sheetView>
  </sheetViews>
  <sheetFormatPr baseColWidth="10" defaultColWidth="9.140625" defaultRowHeight="15"/>
  <cols>
    <col min="2" max="2" width="16" customWidth="1"/>
    <col min="3" max="3" width="27" customWidth="1"/>
    <col min="4" max="4" width="21" customWidth="1"/>
    <col min="5" max="5" width="53.85546875" customWidth="1"/>
    <col min="6" max="6" width="36.42578125" customWidth="1"/>
    <col min="7" max="7" width="22" customWidth="1"/>
    <col min="8" max="8" width="31" customWidth="1"/>
    <col min="9" max="15" width="20.7109375" customWidth="1"/>
    <col min="16" max="16" width="20.140625" customWidth="1"/>
    <col min="17" max="17" width="13.85546875" customWidth="1"/>
    <col min="18" max="18" width="13" customWidth="1"/>
    <col min="19" max="19" width="16.5703125" customWidth="1"/>
    <col min="20" max="243" width="8" customWidth="1"/>
  </cols>
  <sheetData>
    <row r="1" spans="1:19" ht="30">
      <c r="B1" s="1" t="s">
        <v>0</v>
      </c>
      <c r="C1" s="1">
        <v>53</v>
      </c>
      <c r="D1" s="3" t="s">
        <v>1</v>
      </c>
    </row>
    <row r="2" spans="1:19" ht="45">
      <c r="B2" s="1" t="s">
        <v>2</v>
      </c>
      <c r="C2" s="1">
        <v>400</v>
      </c>
      <c r="D2" s="3" t="s">
        <v>3</v>
      </c>
    </row>
    <row r="3" spans="1:19">
      <c r="B3" s="1" t="s">
        <v>4</v>
      </c>
      <c r="C3" s="1">
        <v>1</v>
      </c>
    </row>
    <row r="4" spans="1:19">
      <c r="B4" s="1" t="s">
        <v>5</v>
      </c>
      <c r="C4" s="1">
        <v>154</v>
      </c>
    </row>
    <row r="5" spans="1:19">
      <c r="B5" s="1" t="s">
        <v>6</v>
      </c>
      <c r="C5" s="2">
        <v>45271</v>
      </c>
    </row>
    <row r="6" spans="1:19">
      <c r="B6" s="1" t="s">
        <v>7</v>
      </c>
      <c r="C6" s="1">
        <v>0</v>
      </c>
      <c r="D6" s="1" t="s">
        <v>8</v>
      </c>
    </row>
    <row r="8" spans="1:19">
      <c r="A8" s="46" t="s">
        <v>9</v>
      </c>
      <c r="B8" s="240" t="s">
        <v>10</v>
      </c>
      <c r="C8" s="241"/>
      <c r="D8" s="241"/>
      <c r="E8" s="241"/>
      <c r="F8" s="241"/>
      <c r="G8" s="241"/>
      <c r="H8" s="241"/>
      <c r="I8" s="241"/>
      <c r="J8" s="241"/>
      <c r="K8" s="241"/>
      <c r="L8" s="241"/>
      <c r="M8" s="241"/>
      <c r="N8" s="241"/>
      <c r="O8" s="241"/>
    </row>
    <row r="9" spans="1:19">
      <c r="A9" s="47"/>
      <c r="B9" s="47"/>
      <c r="C9" s="46">
        <v>4</v>
      </c>
      <c r="D9" s="46">
        <v>8</v>
      </c>
      <c r="E9" s="46">
        <v>12</v>
      </c>
      <c r="F9" s="46">
        <v>16</v>
      </c>
      <c r="G9" s="46">
        <v>20</v>
      </c>
      <c r="H9" s="46">
        <v>24</v>
      </c>
      <c r="I9" s="46">
        <v>28</v>
      </c>
      <c r="J9" s="46">
        <v>31</v>
      </c>
      <c r="K9" s="46">
        <v>32</v>
      </c>
      <c r="L9" s="46">
        <v>36</v>
      </c>
      <c r="M9" s="46">
        <v>40</v>
      </c>
      <c r="N9" s="46">
        <v>44</v>
      </c>
      <c r="O9" s="46">
        <v>48</v>
      </c>
    </row>
    <row r="10" spans="1:19" ht="30">
      <c r="A10" s="47"/>
      <c r="B10" s="47"/>
      <c r="C10" s="48" t="s">
        <v>11</v>
      </c>
      <c r="D10" s="48" t="s">
        <v>12</v>
      </c>
      <c r="E10" s="48" t="s">
        <v>13</v>
      </c>
      <c r="F10" s="46" t="s">
        <v>14</v>
      </c>
      <c r="G10" s="46" t="s">
        <v>15</v>
      </c>
      <c r="H10" s="46" t="s">
        <v>16</v>
      </c>
      <c r="I10" s="46" t="s">
        <v>17</v>
      </c>
      <c r="J10" s="46" t="s">
        <v>18</v>
      </c>
      <c r="K10" s="46" t="s">
        <v>19</v>
      </c>
      <c r="L10" s="46" t="s">
        <v>20</v>
      </c>
      <c r="M10" s="46" t="s">
        <v>21</v>
      </c>
      <c r="N10" s="46" t="s">
        <v>22</v>
      </c>
      <c r="O10" s="46" t="s">
        <v>23</v>
      </c>
      <c r="P10" s="70" t="s">
        <v>677</v>
      </c>
      <c r="Q10" s="70" t="s">
        <v>678</v>
      </c>
      <c r="R10" s="70" t="s">
        <v>679</v>
      </c>
      <c r="S10" s="70" t="s">
        <v>680</v>
      </c>
    </row>
    <row r="11" spans="1:19" ht="100.5">
      <c r="A11" s="46">
        <v>283</v>
      </c>
      <c r="B11" s="100" t="s">
        <v>567</v>
      </c>
      <c r="C11" s="101" t="s">
        <v>25</v>
      </c>
      <c r="D11" s="102">
        <v>30</v>
      </c>
      <c r="E11" s="103" t="s">
        <v>690</v>
      </c>
      <c r="F11" s="103" t="s">
        <v>39</v>
      </c>
      <c r="G11" s="104" t="s">
        <v>248</v>
      </c>
      <c r="H11" s="6" t="s">
        <v>249</v>
      </c>
      <c r="I11" s="4" t="s">
        <v>250</v>
      </c>
      <c r="J11" s="39">
        <v>2</v>
      </c>
      <c r="K11" s="7">
        <v>45323</v>
      </c>
      <c r="L11" s="7">
        <v>45657</v>
      </c>
      <c r="M11" s="54">
        <f t="shared" ref="M11:M26" si="0">(+L11-K11)/7</f>
        <v>47.714285714285715</v>
      </c>
      <c r="N11" s="8"/>
      <c r="O11" s="66"/>
      <c r="P11" s="71"/>
      <c r="Q11" s="73">
        <f t="shared" ref="Q11:Q26" si="1">P11/J11</f>
        <v>0</v>
      </c>
      <c r="R11" s="73">
        <f t="shared" ref="R11:R26" si="2">N11/J11</f>
        <v>0</v>
      </c>
      <c r="S11" s="73" t="e">
        <f t="shared" ref="S11:S26" si="3">N11/P11</f>
        <v>#DIV/0!</v>
      </c>
    </row>
    <row r="12" spans="1:19" ht="100.5">
      <c r="A12" s="46">
        <v>284</v>
      </c>
      <c r="B12" s="53" t="s">
        <v>568</v>
      </c>
      <c r="C12" s="50" t="s">
        <v>25</v>
      </c>
      <c r="D12" s="64">
        <v>30</v>
      </c>
      <c r="E12" s="44" t="s">
        <v>691</v>
      </c>
      <c r="F12" s="19" t="s">
        <v>247</v>
      </c>
      <c r="G12" s="12" t="s">
        <v>248</v>
      </c>
      <c r="H12" s="6" t="s">
        <v>251</v>
      </c>
      <c r="I12" s="4" t="s">
        <v>252</v>
      </c>
      <c r="J12" s="39">
        <v>1</v>
      </c>
      <c r="K12" s="7">
        <v>45323</v>
      </c>
      <c r="L12" s="7">
        <v>45351</v>
      </c>
      <c r="M12" s="54">
        <f t="shared" si="0"/>
        <v>4</v>
      </c>
      <c r="N12" s="8"/>
      <c r="O12" s="66"/>
      <c r="P12" s="71">
        <v>1</v>
      </c>
      <c r="Q12" s="73">
        <f t="shared" si="1"/>
        <v>1</v>
      </c>
      <c r="R12" s="73">
        <f t="shared" si="2"/>
        <v>0</v>
      </c>
      <c r="S12" s="73">
        <f t="shared" si="3"/>
        <v>0</v>
      </c>
    </row>
    <row r="13" spans="1:19" ht="99.75">
      <c r="A13" s="46">
        <v>285</v>
      </c>
      <c r="B13" s="100" t="s">
        <v>569</v>
      </c>
      <c r="C13" s="101" t="s">
        <v>25</v>
      </c>
      <c r="D13" s="102">
        <v>4</v>
      </c>
      <c r="E13" s="103" t="s">
        <v>692</v>
      </c>
      <c r="F13" s="103" t="s">
        <v>39</v>
      </c>
      <c r="G13" s="104" t="s">
        <v>84</v>
      </c>
      <c r="H13" s="20" t="s">
        <v>85</v>
      </c>
      <c r="I13" s="21" t="s">
        <v>78</v>
      </c>
      <c r="J13" s="4">
        <v>1</v>
      </c>
      <c r="K13" s="7">
        <v>45292</v>
      </c>
      <c r="L13" s="7">
        <v>45351</v>
      </c>
      <c r="M13" s="54">
        <f t="shared" si="0"/>
        <v>8.4285714285714288</v>
      </c>
      <c r="N13" s="8"/>
      <c r="O13" s="66"/>
      <c r="P13" s="71">
        <v>1</v>
      </c>
      <c r="Q13" s="73">
        <f t="shared" si="1"/>
        <v>1</v>
      </c>
      <c r="R13" s="73">
        <f t="shared" si="2"/>
        <v>0</v>
      </c>
      <c r="S13" s="73">
        <f t="shared" si="3"/>
        <v>0</v>
      </c>
    </row>
    <row r="14" spans="1:19" ht="57.75">
      <c r="A14" s="46">
        <v>286</v>
      </c>
      <c r="B14" s="53" t="s">
        <v>570</v>
      </c>
      <c r="C14" s="50" t="s">
        <v>25</v>
      </c>
      <c r="D14" s="64">
        <v>4</v>
      </c>
      <c r="E14" s="44" t="s">
        <v>693</v>
      </c>
      <c r="F14" s="12" t="s">
        <v>83</v>
      </c>
      <c r="G14" s="12" t="s">
        <v>84</v>
      </c>
      <c r="H14" s="20" t="s">
        <v>86</v>
      </c>
      <c r="I14" s="21" t="s">
        <v>87</v>
      </c>
      <c r="J14" s="4">
        <v>1</v>
      </c>
      <c r="K14" s="7">
        <v>45292</v>
      </c>
      <c r="L14" s="7">
        <v>45322</v>
      </c>
      <c r="M14" s="54">
        <f t="shared" si="0"/>
        <v>4.2857142857142856</v>
      </c>
      <c r="N14" s="8"/>
      <c r="O14" s="66"/>
      <c r="P14" s="71">
        <v>1</v>
      </c>
      <c r="Q14" s="73">
        <f t="shared" si="1"/>
        <v>1</v>
      </c>
      <c r="R14" s="73">
        <f t="shared" si="2"/>
        <v>0</v>
      </c>
      <c r="S14" s="73">
        <f t="shared" si="3"/>
        <v>0</v>
      </c>
    </row>
    <row r="15" spans="1:19" ht="99.75">
      <c r="A15" s="46">
        <v>287</v>
      </c>
      <c r="B15" s="100" t="s">
        <v>571</v>
      </c>
      <c r="C15" s="101" t="s">
        <v>25</v>
      </c>
      <c r="D15" s="102">
        <v>4</v>
      </c>
      <c r="E15" s="103" t="s">
        <v>694</v>
      </c>
      <c r="F15" s="103" t="s">
        <v>39</v>
      </c>
      <c r="G15" s="104" t="s">
        <v>84</v>
      </c>
      <c r="H15" s="20" t="s">
        <v>85</v>
      </c>
      <c r="I15" s="21" t="s">
        <v>78</v>
      </c>
      <c r="J15" s="4">
        <v>1</v>
      </c>
      <c r="K15" s="7">
        <v>45292</v>
      </c>
      <c r="L15" s="7">
        <v>45351</v>
      </c>
      <c r="M15" s="54">
        <f t="shared" si="0"/>
        <v>8.4285714285714288</v>
      </c>
      <c r="N15" s="8"/>
      <c r="O15" s="66"/>
      <c r="P15" s="71">
        <v>1</v>
      </c>
      <c r="Q15" s="73">
        <f t="shared" si="1"/>
        <v>1</v>
      </c>
      <c r="R15" s="73">
        <f t="shared" si="2"/>
        <v>0</v>
      </c>
      <c r="S15" s="73">
        <f t="shared" si="3"/>
        <v>0</v>
      </c>
    </row>
    <row r="16" spans="1:19" ht="72">
      <c r="A16" s="46">
        <v>288</v>
      </c>
      <c r="B16" s="53" t="s">
        <v>572</v>
      </c>
      <c r="C16" s="50" t="s">
        <v>25</v>
      </c>
      <c r="D16" s="64">
        <v>4</v>
      </c>
      <c r="E16" s="44" t="s">
        <v>694</v>
      </c>
      <c r="F16" s="12" t="s">
        <v>83</v>
      </c>
      <c r="G16" s="12" t="s">
        <v>84</v>
      </c>
      <c r="H16" s="20" t="s">
        <v>86</v>
      </c>
      <c r="I16" s="21" t="s">
        <v>87</v>
      </c>
      <c r="J16" s="4">
        <v>1</v>
      </c>
      <c r="K16" s="7">
        <v>45292</v>
      </c>
      <c r="L16" s="7">
        <v>45322</v>
      </c>
      <c r="M16" s="54">
        <f t="shared" si="0"/>
        <v>4.2857142857142856</v>
      </c>
      <c r="N16" s="8"/>
      <c r="O16" s="66"/>
      <c r="P16" s="71">
        <v>1</v>
      </c>
      <c r="Q16" s="73">
        <f t="shared" si="1"/>
        <v>1</v>
      </c>
      <c r="R16" s="73">
        <f t="shared" si="2"/>
        <v>0</v>
      </c>
      <c r="S16" s="73">
        <f t="shared" si="3"/>
        <v>0</v>
      </c>
    </row>
    <row r="17" spans="1:19" ht="100.5">
      <c r="A17" s="46">
        <v>289</v>
      </c>
      <c r="B17" s="100" t="s">
        <v>573</v>
      </c>
      <c r="C17" s="101" t="s">
        <v>25</v>
      </c>
      <c r="D17" s="102">
        <v>4</v>
      </c>
      <c r="E17" s="103" t="s">
        <v>695</v>
      </c>
      <c r="F17" s="103" t="s">
        <v>39</v>
      </c>
      <c r="G17" s="104" t="s">
        <v>84</v>
      </c>
      <c r="H17" s="20" t="s">
        <v>85</v>
      </c>
      <c r="I17" s="21" t="s">
        <v>78</v>
      </c>
      <c r="J17" s="4">
        <v>1</v>
      </c>
      <c r="K17" s="7">
        <v>45292</v>
      </c>
      <c r="L17" s="7">
        <v>45351</v>
      </c>
      <c r="M17" s="54">
        <f t="shared" si="0"/>
        <v>8.4285714285714288</v>
      </c>
      <c r="N17" s="8"/>
      <c r="O17" s="66"/>
      <c r="P17" s="71">
        <v>1</v>
      </c>
      <c r="Q17" s="73">
        <f t="shared" si="1"/>
        <v>1</v>
      </c>
      <c r="R17" s="73">
        <f t="shared" si="2"/>
        <v>0</v>
      </c>
      <c r="S17" s="73">
        <f t="shared" si="3"/>
        <v>0</v>
      </c>
    </row>
    <row r="18" spans="1:19" ht="100.5">
      <c r="A18" s="46">
        <v>290</v>
      </c>
      <c r="B18" s="53" t="s">
        <v>574</v>
      </c>
      <c r="C18" s="50" t="s">
        <v>25</v>
      </c>
      <c r="D18" s="64">
        <v>4</v>
      </c>
      <c r="E18" s="44" t="s">
        <v>695</v>
      </c>
      <c r="F18" s="12" t="s">
        <v>83</v>
      </c>
      <c r="G18" s="12" t="s">
        <v>84</v>
      </c>
      <c r="H18" s="20" t="s">
        <v>86</v>
      </c>
      <c r="I18" s="21" t="s">
        <v>87</v>
      </c>
      <c r="J18" s="4">
        <v>1</v>
      </c>
      <c r="K18" s="7">
        <v>45292</v>
      </c>
      <c r="L18" s="7">
        <v>45322</v>
      </c>
      <c r="M18" s="54">
        <f t="shared" si="0"/>
        <v>4.2857142857142856</v>
      </c>
      <c r="N18" s="8"/>
      <c r="O18" s="66"/>
      <c r="P18" s="71">
        <v>1</v>
      </c>
      <c r="Q18" s="73">
        <f t="shared" si="1"/>
        <v>1</v>
      </c>
      <c r="R18" s="73">
        <f t="shared" si="2"/>
        <v>0</v>
      </c>
      <c r="S18" s="73">
        <f t="shared" si="3"/>
        <v>0</v>
      </c>
    </row>
    <row r="19" spans="1:19" ht="114.75">
      <c r="A19" s="46">
        <v>291</v>
      </c>
      <c r="B19" s="100" t="s">
        <v>575</v>
      </c>
      <c r="C19" s="101" t="s">
        <v>25</v>
      </c>
      <c r="D19" s="102">
        <v>4</v>
      </c>
      <c r="E19" s="103" t="s">
        <v>696</v>
      </c>
      <c r="F19" s="103" t="s">
        <v>39</v>
      </c>
      <c r="G19" s="104" t="s">
        <v>84</v>
      </c>
      <c r="H19" s="20" t="s">
        <v>85</v>
      </c>
      <c r="I19" s="21" t="s">
        <v>78</v>
      </c>
      <c r="J19" s="4">
        <v>1</v>
      </c>
      <c r="K19" s="7">
        <v>45292</v>
      </c>
      <c r="L19" s="7">
        <v>45351</v>
      </c>
      <c r="M19" s="54">
        <f t="shared" si="0"/>
        <v>8.4285714285714288</v>
      </c>
      <c r="N19" s="8"/>
      <c r="O19" s="66"/>
      <c r="P19" s="71">
        <v>1</v>
      </c>
      <c r="Q19" s="73">
        <f t="shared" si="1"/>
        <v>1</v>
      </c>
      <c r="R19" s="73">
        <f t="shared" si="2"/>
        <v>0</v>
      </c>
      <c r="S19" s="73">
        <f t="shared" si="3"/>
        <v>0</v>
      </c>
    </row>
    <row r="20" spans="1:19" ht="114.75">
      <c r="A20" s="46">
        <v>292</v>
      </c>
      <c r="B20" s="53" t="s">
        <v>576</v>
      </c>
      <c r="C20" s="50" t="s">
        <v>25</v>
      </c>
      <c r="D20" s="64">
        <v>4</v>
      </c>
      <c r="E20" s="44" t="s">
        <v>696</v>
      </c>
      <c r="F20" s="12" t="s">
        <v>83</v>
      </c>
      <c r="G20" s="12" t="s">
        <v>84</v>
      </c>
      <c r="H20" s="20" t="s">
        <v>86</v>
      </c>
      <c r="I20" s="21" t="s">
        <v>87</v>
      </c>
      <c r="J20" s="4">
        <v>1</v>
      </c>
      <c r="K20" s="7">
        <v>45292</v>
      </c>
      <c r="L20" s="7">
        <v>45322</v>
      </c>
      <c r="M20" s="54">
        <f t="shared" si="0"/>
        <v>4.2857142857142856</v>
      </c>
      <c r="N20" s="8"/>
      <c r="O20" s="66"/>
      <c r="P20" s="71">
        <v>1</v>
      </c>
      <c r="Q20" s="73">
        <f t="shared" si="1"/>
        <v>1</v>
      </c>
      <c r="R20" s="73">
        <f t="shared" si="2"/>
        <v>0</v>
      </c>
      <c r="S20" s="73">
        <f t="shared" si="3"/>
        <v>0</v>
      </c>
    </row>
    <row r="21" spans="1:19" ht="129">
      <c r="A21" s="46">
        <v>293</v>
      </c>
      <c r="B21" s="100" t="s">
        <v>577</v>
      </c>
      <c r="C21" s="101" t="s">
        <v>25</v>
      </c>
      <c r="D21" s="102">
        <v>38</v>
      </c>
      <c r="E21" s="103" t="s">
        <v>697</v>
      </c>
      <c r="F21" s="103" t="s">
        <v>41</v>
      </c>
      <c r="G21" s="105" t="s">
        <v>186</v>
      </c>
      <c r="H21" s="20" t="s">
        <v>209</v>
      </c>
      <c r="I21" s="21" t="s">
        <v>193</v>
      </c>
      <c r="J21" s="33">
        <v>5</v>
      </c>
      <c r="K21" s="34">
        <v>45342</v>
      </c>
      <c r="L21" s="34">
        <v>45641</v>
      </c>
      <c r="M21" s="54">
        <f t="shared" si="0"/>
        <v>42.714285714285715</v>
      </c>
      <c r="N21" s="8"/>
      <c r="O21" s="66"/>
      <c r="P21" s="71"/>
      <c r="Q21" s="73">
        <f t="shared" si="1"/>
        <v>0</v>
      </c>
      <c r="R21" s="73">
        <f t="shared" si="2"/>
        <v>0</v>
      </c>
      <c r="S21" s="73" t="e">
        <f t="shared" si="3"/>
        <v>#DIV/0!</v>
      </c>
    </row>
    <row r="22" spans="1:19" ht="129">
      <c r="A22" s="46">
        <v>294</v>
      </c>
      <c r="B22" s="53" t="s">
        <v>578</v>
      </c>
      <c r="C22" s="50" t="s">
        <v>25</v>
      </c>
      <c r="D22" s="64">
        <v>38</v>
      </c>
      <c r="E22" s="44" t="s">
        <v>697</v>
      </c>
      <c r="F22" s="19" t="s">
        <v>208</v>
      </c>
      <c r="G22" s="19" t="s">
        <v>186</v>
      </c>
      <c r="H22" s="20" t="s">
        <v>210</v>
      </c>
      <c r="I22" s="21" t="s">
        <v>187</v>
      </c>
      <c r="J22" s="33">
        <v>3</v>
      </c>
      <c r="K22" s="34">
        <v>45342</v>
      </c>
      <c r="L22" s="34">
        <v>45371</v>
      </c>
      <c r="M22" s="54">
        <f t="shared" si="0"/>
        <v>4.1428571428571432</v>
      </c>
      <c r="N22" s="8"/>
      <c r="O22" s="66"/>
      <c r="P22" s="71">
        <v>2</v>
      </c>
      <c r="Q22" s="73">
        <f t="shared" si="1"/>
        <v>0.66666666666666663</v>
      </c>
      <c r="R22" s="73">
        <f t="shared" si="2"/>
        <v>0</v>
      </c>
      <c r="S22" s="73">
        <f t="shared" si="3"/>
        <v>0</v>
      </c>
    </row>
    <row r="23" spans="1:19" ht="129">
      <c r="A23" s="46">
        <v>295</v>
      </c>
      <c r="B23" s="53" t="s">
        <v>579</v>
      </c>
      <c r="C23" s="50" t="s">
        <v>25</v>
      </c>
      <c r="D23" s="64">
        <v>38</v>
      </c>
      <c r="E23" s="44" t="s">
        <v>697</v>
      </c>
      <c r="F23" s="19" t="s">
        <v>208</v>
      </c>
      <c r="G23" s="19" t="s">
        <v>186</v>
      </c>
      <c r="H23" s="20" t="s">
        <v>211</v>
      </c>
      <c r="I23" s="21" t="s">
        <v>188</v>
      </c>
      <c r="J23" s="33">
        <v>4</v>
      </c>
      <c r="K23" s="34">
        <v>45342</v>
      </c>
      <c r="L23" s="34">
        <v>45626</v>
      </c>
      <c r="M23" s="54">
        <f t="shared" si="0"/>
        <v>40.571428571428569</v>
      </c>
      <c r="N23" s="8"/>
      <c r="O23" s="66"/>
      <c r="P23" s="71"/>
      <c r="Q23" s="73">
        <f t="shared" si="1"/>
        <v>0</v>
      </c>
      <c r="R23" s="73">
        <f t="shared" si="2"/>
        <v>0</v>
      </c>
      <c r="S23" s="73" t="e">
        <f t="shared" si="3"/>
        <v>#DIV/0!</v>
      </c>
    </row>
    <row r="24" spans="1:19" ht="129">
      <c r="A24" s="46">
        <v>296</v>
      </c>
      <c r="B24" s="53" t="s">
        <v>580</v>
      </c>
      <c r="C24" s="50" t="s">
        <v>25</v>
      </c>
      <c r="D24" s="64">
        <v>38</v>
      </c>
      <c r="E24" s="44" t="s">
        <v>697</v>
      </c>
      <c r="F24" s="19" t="s">
        <v>208</v>
      </c>
      <c r="G24" s="19" t="s">
        <v>186</v>
      </c>
      <c r="H24" s="20" t="s">
        <v>212</v>
      </c>
      <c r="I24" s="21" t="s">
        <v>189</v>
      </c>
      <c r="J24" s="33">
        <v>12</v>
      </c>
      <c r="K24" s="34">
        <v>45342</v>
      </c>
      <c r="L24" s="34">
        <v>45641</v>
      </c>
      <c r="M24" s="54">
        <f t="shared" si="0"/>
        <v>42.714285714285715</v>
      </c>
      <c r="N24" s="8"/>
      <c r="O24" s="66"/>
      <c r="P24" s="71"/>
      <c r="Q24" s="73">
        <f t="shared" si="1"/>
        <v>0</v>
      </c>
      <c r="R24" s="73">
        <f t="shared" si="2"/>
        <v>0</v>
      </c>
      <c r="S24" s="73" t="e">
        <f t="shared" si="3"/>
        <v>#DIV/0!</v>
      </c>
    </row>
    <row r="25" spans="1:19" ht="129">
      <c r="A25" s="46">
        <v>297</v>
      </c>
      <c r="B25" s="53" t="s">
        <v>581</v>
      </c>
      <c r="C25" s="50" t="s">
        <v>25</v>
      </c>
      <c r="D25" s="64">
        <v>38</v>
      </c>
      <c r="E25" s="44" t="s">
        <v>697</v>
      </c>
      <c r="F25" s="19" t="s">
        <v>208</v>
      </c>
      <c r="G25" s="19" t="s">
        <v>186</v>
      </c>
      <c r="H25" s="20" t="s">
        <v>191</v>
      </c>
      <c r="I25" s="21" t="s">
        <v>190</v>
      </c>
      <c r="J25" s="33">
        <v>6</v>
      </c>
      <c r="K25" s="34">
        <v>45342</v>
      </c>
      <c r="L25" s="34">
        <v>45626</v>
      </c>
      <c r="M25" s="54">
        <f t="shared" si="0"/>
        <v>40.571428571428569</v>
      </c>
      <c r="N25" s="8"/>
      <c r="O25" s="66"/>
      <c r="P25" s="71"/>
      <c r="Q25" s="73">
        <f t="shared" si="1"/>
        <v>0</v>
      </c>
      <c r="R25" s="73">
        <f t="shared" si="2"/>
        <v>0</v>
      </c>
      <c r="S25" s="73" t="e">
        <f t="shared" si="3"/>
        <v>#DIV/0!</v>
      </c>
    </row>
    <row r="26" spans="1:19" ht="129">
      <c r="A26" s="46">
        <v>298</v>
      </c>
      <c r="B26" s="53" t="s">
        <v>582</v>
      </c>
      <c r="C26" s="50" t="s">
        <v>25</v>
      </c>
      <c r="D26" s="64">
        <v>38</v>
      </c>
      <c r="E26" s="44" t="s">
        <v>697</v>
      </c>
      <c r="F26" s="19" t="s">
        <v>208</v>
      </c>
      <c r="G26" s="19" t="s">
        <v>186</v>
      </c>
      <c r="H26" s="20" t="s">
        <v>213</v>
      </c>
      <c r="I26" s="21" t="s">
        <v>192</v>
      </c>
      <c r="J26" s="33">
        <v>6</v>
      </c>
      <c r="K26" s="34">
        <v>45342</v>
      </c>
      <c r="L26" s="34">
        <v>45646</v>
      </c>
      <c r="M26" s="54">
        <f t="shared" si="0"/>
        <v>43.428571428571431</v>
      </c>
      <c r="N26" s="8"/>
      <c r="O26" s="66"/>
      <c r="P26" s="71"/>
      <c r="Q26" s="73">
        <f t="shared" si="1"/>
        <v>0</v>
      </c>
      <c r="R26" s="73">
        <f t="shared" si="2"/>
        <v>0</v>
      </c>
      <c r="S26" s="73" t="e">
        <f t="shared" si="3"/>
        <v>#DIV/0!</v>
      </c>
    </row>
    <row r="27" spans="1:19">
      <c r="J27">
        <f>SUM(J11:J26)</f>
        <v>47</v>
      </c>
      <c r="N27">
        <f>SUM(N11:N26)</f>
        <v>0</v>
      </c>
      <c r="P27" s="74">
        <f>SUM(P11:P26)</f>
        <v>11</v>
      </c>
      <c r="Q27" s="73">
        <f t="shared" ref="Q27" si="4">P27/J27</f>
        <v>0.23404255319148937</v>
      </c>
      <c r="R27" s="73">
        <f t="shared" ref="R27" si="5">N27/J27</f>
        <v>0</v>
      </c>
      <c r="S27" s="73">
        <f t="shared" ref="S27" si="6">N27/P27</f>
        <v>0</v>
      </c>
    </row>
  </sheetData>
  <mergeCells count="1">
    <mergeCell ref="B8:O8"/>
  </mergeCells>
  <dataValidations count="1">
    <dataValidation type="list" allowBlank="1" showInputMessage="1" showErrorMessage="1" errorTitle="Entrada no válida" error="Por favor seleccione un elemento de la lista" promptTitle="Seleccione un elemento de la lista" prompt=" Seleccione de la lista si registra la SUSCRIPCIÓN, ó el AVANCE (SEGUIMIENTO) del Plan de Mejoramiento." sqref="C11:C26" xr:uid="{95132F86-F606-4378-AC28-3E35873DA623}">
      <formula1>#REF!</formula1>
    </dataValidation>
  </dataValidations>
  <pageMargins left="0.7" right="0.7" top="0.75" bottom="0.75" header="0.3" footer="0.3"/>
  <pageSetup paperSize="9" scale="35" orientation="landscape" horizontalDpi="360"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E8C0A-6187-42B0-9A1A-13E7A059EF46}">
  <sheetPr filterMode="1"/>
  <dimension ref="A1:S62"/>
  <sheetViews>
    <sheetView topLeftCell="A59" zoomScale="85" zoomScaleNormal="85" workbookViewId="0">
      <selection activeCell="G61" sqref="G61"/>
    </sheetView>
  </sheetViews>
  <sheetFormatPr baseColWidth="10" defaultColWidth="9.140625" defaultRowHeight="15"/>
  <cols>
    <col min="2" max="2" width="16" customWidth="1"/>
    <col min="3" max="3" width="27" customWidth="1"/>
    <col min="4" max="4" width="21" customWidth="1"/>
    <col min="5" max="5" width="53.85546875" customWidth="1"/>
    <col min="6" max="6" width="36.42578125" customWidth="1"/>
    <col min="7" max="7" width="22" customWidth="1"/>
    <col min="8" max="8" width="31" customWidth="1"/>
    <col min="9" max="15" width="20.7109375" customWidth="1"/>
    <col min="16" max="16" width="20.140625" customWidth="1"/>
    <col min="17" max="17" width="13.85546875" customWidth="1"/>
    <col min="18" max="18" width="13" customWidth="1"/>
    <col min="19" max="19" width="16.5703125" customWidth="1"/>
    <col min="20" max="243" width="8" customWidth="1"/>
  </cols>
  <sheetData>
    <row r="1" spans="1:19" ht="30">
      <c r="B1" s="1" t="s">
        <v>0</v>
      </c>
      <c r="C1" s="1">
        <v>53</v>
      </c>
      <c r="D1" s="3" t="s">
        <v>1</v>
      </c>
    </row>
    <row r="2" spans="1:19" ht="45">
      <c r="B2" s="1" t="s">
        <v>2</v>
      </c>
      <c r="C2" s="1">
        <v>400</v>
      </c>
      <c r="D2" s="3" t="s">
        <v>3</v>
      </c>
    </row>
    <row r="3" spans="1:19">
      <c r="B3" s="1" t="s">
        <v>4</v>
      </c>
      <c r="C3" s="1">
        <v>1</v>
      </c>
    </row>
    <row r="4" spans="1:19">
      <c r="B4" s="1" t="s">
        <v>5</v>
      </c>
      <c r="C4" s="1">
        <v>154</v>
      </c>
    </row>
    <row r="5" spans="1:19">
      <c r="B5" s="1" t="s">
        <v>6</v>
      </c>
      <c r="C5" s="2">
        <v>45271</v>
      </c>
    </row>
    <row r="6" spans="1:19">
      <c r="B6" s="1" t="s">
        <v>7</v>
      </c>
      <c r="C6" s="1">
        <v>0</v>
      </c>
      <c r="D6" s="1" t="s">
        <v>8</v>
      </c>
    </row>
    <row r="8" spans="1:19">
      <c r="A8" s="46" t="s">
        <v>9</v>
      </c>
      <c r="B8" s="240" t="s">
        <v>10</v>
      </c>
      <c r="C8" s="241"/>
      <c r="D8" s="241"/>
      <c r="E8" s="241"/>
      <c r="F8" s="241"/>
      <c r="G8" s="241"/>
      <c r="H8" s="241"/>
      <c r="I8" s="241"/>
      <c r="J8" s="241"/>
      <c r="K8" s="241"/>
      <c r="L8" s="241"/>
      <c r="M8" s="241"/>
      <c r="N8" s="241"/>
      <c r="O8" s="241"/>
    </row>
    <row r="9" spans="1:19">
      <c r="A9" s="47"/>
      <c r="B9" s="47"/>
      <c r="C9" s="46">
        <v>4</v>
      </c>
      <c r="D9" s="46">
        <v>8</v>
      </c>
      <c r="E9" s="46">
        <v>12</v>
      </c>
      <c r="F9" s="46">
        <v>16</v>
      </c>
      <c r="G9" s="46">
        <v>20</v>
      </c>
      <c r="H9" s="46">
        <v>24</v>
      </c>
      <c r="I9" s="46">
        <v>28</v>
      </c>
      <c r="J9" s="46">
        <v>31</v>
      </c>
      <c r="K9" s="46">
        <v>32</v>
      </c>
      <c r="L9" s="46">
        <v>36</v>
      </c>
      <c r="M9" s="46">
        <v>40</v>
      </c>
      <c r="N9" s="46">
        <v>44</v>
      </c>
      <c r="O9" s="46">
        <v>48</v>
      </c>
    </row>
    <row r="10" spans="1:19" ht="30">
      <c r="A10" s="47"/>
      <c r="B10" s="47"/>
      <c r="C10" s="48" t="s">
        <v>11</v>
      </c>
      <c r="D10" s="48" t="s">
        <v>12</v>
      </c>
      <c r="E10" s="48" t="s">
        <v>13</v>
      </c>
      <c r="F10" s="46" t="s">
        <v>14</v>
      </c>
      <c r="G10" s="46" t="s">
        <v>15</v>
      </c>
      <c r="H10" s="46" t="s">
        <v>16</v>
      </c>
      <c r="I10" s="46" t="s">
        <v>17</v>
      </c>
      <c r="J10" s="46" t="s">
        <v>18</v>
      </c>
      <c r="K10" s="46" t="s">
        <v>19</v>
      </c>
      <c r="L10" s="46" t="s">
        <v>20</v>
      </c>
      <c r="M10" s="46" t="s">
        <v>21</v>
      </c>
      <c r="N10" s="46" t="s">
        <v>22</v>
      </c>
      <c r="O10" s="46" t="s">
        <v>23</v>
      </c>
      <c r="P10" s="70" t="s">
        <v>677</v>
      </c>
      <c r="Q10" s="70" t="s">
        <v>678</v>
      </c>
      <c r="R10" s="70" t="s">
        <v>679</v>
      </c>
      <c r="S10" s="70" t="s">
        <v>680</v>
      </c>
    </row>
    <row r="11" spans="1:19" ht="86.25">
      <c r="A11" s="46">
        <v>209</v>
      </c>
      <c r="B11" s="100" t="s">
        <v>480</v>
      </c>
      <c r="C11" s="101" t="s">
        <v>25</v>
      </c>
      <c r="D11" s="106">
        <v>2</v>
      </c>
      <c r="E11" s="103" t="s">
        <v>698</v>
      </c>
      <c r="F11" s="104" t="s">
        <v>69</v>
      </c>
      <c r="G11" s="104" t="s">
        <v>70</v>
      </c>
      <c r="H11" s="10" t="s">
        <v>71</v>
      </c>
      <c r="I11" s="4" t="s">
        <v>62</v>
      </c>
      <c r="J11" s="4">
        <v>3</v>
      </c>
      <c r="K11" s="7">
        <v>45292</v>
      </c>
      <c r="L11" s="7">
        <v>45657</v>
      </c>
      <c r="M11" s="54">
        <f t="shared" ref="M11:M20" si="0">(+L11-K11)/7</f>
        <v>52.142857142857146</v>
      </c>
      <c r="N11" s="8"/>
      <c r="O11" s="66"/>
      <c r="P11" s="71">
        <v>2</v>
      </c>
      <c r="Q11" s="73">
        <f t="shared" ref="Q11:Q59" si="1">P11/J11</f>
        <v>0.66666666666666663</v>
      </c>
      <c r="R11" s="73">
        <f t="shared" ref="R11:R59" si="2">N11/J11</f>
        <v>0</v>
      </c>
      <c r="S11" s="73">
        <f t="shared" ref="S11:S59" si="3">N11/P11</f>
        <v>0</v>
      </c>
    </row>
    <row r="12" spans="1:19" ht="86.25">
      <c r="A12" s="46">
        <v>210</v>
      </c>
      <c r="B12" s="53" t="s">
        <v>481</v>
      </c>
      <c r="C12" s="50" t="s">
        <v>25</v>
      </c>
      <c r="D12" s="55">
        <v>2</v>
      </c>
      <c r="E12" s="44" t="s">
        <v>698</v>
      </c>
      <c r="F12" s="44" t="s">
        <v>26</v>
      </c>
      <c r="G12" s="5" t="s">
        <v>70</v>
      </c>
      <c r="H12" s="10" t="s">
        <v>72</v>
      </c>
      <c r="I12" s="4" t="s">
        <v>68</v>
      </c>
      <c r="J12" s="4">
        <v>3</v>
      </c>
      <c r="K12" s="7">
        <v>45292</v>
      </c>
      <c r="L12" s="7">
        <v>45657</v>
      </c>
      <c r="M12" s="54">
        <f t="shared" si="0"/>
        <v>52.142857142857146</v>
      </c>
      <c r="N12" s="8"/>
      <c r="O12" s="66"/>
      <c r="P12" s="71"/>
      <c r="Q12" s="73">
        <f t="shared" si="1"/>
        <v>0</v>
      </c>
      <c r="R12" s="73">
        <f t="shared" si="2"/>
        <v>0</v>
      </c>
      <c r="S12" s="73" t="e">
        <f t="shared" si="3"/>
        <v>#DIV/0!</v>
      </c>
    </row>
    <row r="13" spans="1:19" ht="86.25">
      <c r="A13" s="46">
        <v>211</v>
      </c>
      <c r="B13" s="53" t="s">
        <v>482</v>
      </c>
      <c r="C13" s="50" t="s">
        <v>25</v>
      </c>
      <c r="D13" s="55">
        <v>2</v>
      </c>
      <c r="E13" s="44" t="s">
        <v>698</v>
      </c>
      <c r="F13" s="44" t="s">
        <v>26</v>
      </c>
      <c r="G13" s="5" t="s">
        <v>70</v>
      </c>
      <c r="H13" s="10" t="s">
        <v>73</v>
      </c>
      <c r="I13" s="4" t="s">
        <v>74</v>
      </c>
      <c r="J13" s="4">
        <v>6</v>
      </c>
      <c r="K13" s="7">
        <v>45292</v>
      </c>
      <c r="L13" s="7">
        <v>45657</v>
      </c>
      <c r="M13" s="54">
        <f t="shared" si="0"/>
        <v>52.142857142857146</v>
      </c>
      <c r="N13" s="8"/>
      <c r="O13" s="66"/>
      <c r="P13" s="71"/>
      <c r="Q13" s="73">
        <f t="shared" si="1"/>
        <v>0</v>
      </c>
      <c r="R13" s="73">
        <f t="shared" si="2"/>
        <v>0</v>
      </c>
      <c r="S13" s="73" t="e">
        <f t="shared" si="3"/>
        <v>#DIV/0!</v>
      </c>
    </row>
    <row r="14" spans="1:19" ht="114.75">
      <c r="A14" s="46">
        <v>212</v>
      </c>
      <c r="B14" s="100" t="s">
        <v>483</v>
      </c>
      <c r="C14" s="101" t="s">
        <v>25</v>
      </c>
      <c r="D14" s="106">
        <v>38</v>
      </c>
      <c r="E14" s="103" t="s">
        <v>699</v>
      </c>
      <c r="F14" s="103" t="s">
        <v>27</v>
      </c>
      <c r="G14" s="105" t="s">
        <v>186</v>
      </c>
      <c r="H14" s="20" t="s">
        <v>209</v>
      </c>
      <c r="I14" s="21" t="s">
        <v>187</v>
      </c>
      <c r="J14" s="33">
        <v>3</v>
      </c>
      <c r="K14" s="34">
        <v>45342</v>
      </c>
      <c r="L14" s="34">
        <v>45371</v>
      </c>
      <c r="M14" s="54">
        <f t="shared" si="0"/>
        <v>4.1428571428571432</v>
      </c>
      <c r="N14" s="8"/>
      <c r="O14" s="66"/>
      <c r="P14" s="71"/>
      <c r="Q14" s="73">
        <f t="shared" si="1"/>
        <v>0</v>
      </c>
      <c r="R14" s="73">
        <f t="shared" si="2"/>
        <v>0</v>
      </c>
      <c r="S14" s="73" t="e">
        <f t="shared" si="3"/>
        <v>#DIV/0!</v>
      </c>
    </row>
    <row r="15" spans="1:19" ht="114.75">
      <c r="A15" s="46">
        <v>213</v>
      </c>
      <c r="B15" s="53" t="s">
        <v>484</v>
      </c>
      <c r="C15" s="50" t="s">
        <v>25</v>
      </c>
      <c r="D15" s="55">
        <v>38</v>
      </c>
      <c r="E15" s="44" t="s">
        <v>699</v>
      </c>
      <c r="F15" s="19" t="s">
        <v>208</v>
      </c>
      <c r="G15" s="19" t="s">
        <v>186</v>
      </c>
      <c r="H15" s="20" t="s">
        <v>210</v>
      </c>
      <c r="I15" s="21" t="s">
        <v>188</v>
      </c>
      <c r="J15" s="33">
        <v>4</v>
      </c>
      <c r="K15" s="34">
        <v>45342</v>
      </c>
      <c r="L15" s="34">
        <v>45626</v>
      </c>
      <c r="M15" s="54">
        <f t="shared" si="0"/>
        <v>40.571428571428569</v>
      </c>
      <c r="N15" s="8"/>
      <c r="O15" s="66"/>
      <c r="P15" s="71">
        <v>2</v>
      </c>
      <c r="Q15" s="73">
        <f t="shared" si="1"/>
        <v>0.5</v>
      </c>
      <c r="R15" s="73">
        <f t="shared" si="2"/>
        <v>0</v>
      </c>
      <c r="S15" s="73">
        <f t="shared" si="3"/>
        <v>0</v>
      </c>
    </row>
    <row r="16" spans="1:19" ht="114.75">
      <c r="A16" s="46">
        <v>214</v>
      </c>
      <c r="B16" s="53" t="s">
        <v>485</v>
      </c>
      <c r="C16" s="50" t="s">
        <v>25</v>
      </c>
      <c r="D16" s="55">
        <v>38</v>
      </c>
      <c r="E16" s="44" t="s">
        <v>700</v>
      </c>
      <c r="F16" s="19" t="s">
        <v>208</v>
      </c>
      <c r="G16" s="19" t="s">
        <v>186</v>
      </c>
      <c r="H16" s="20" t="s">
        <v>211</v>
      </c>
      <c r="I16" s="21" t="s">
        <v>189</v>
      </c>
      <c r="J16" s="33">
        <v>12</v>
      </c>
      <c r="K16" s="34">
        <v>45342</v>
      </c>
      <c r="L16" s="34">
        <v>45641</v>
      </c>
      <c r="M16" s="54">
        <f t="shared" si="0"/>
        <v>42.714285714285715</v>
      </c>
      <c r="N16" s="8"/>
      <c r="O16" s="66"/>
      <c r="P16" s="71"/>
      <c r="Q16" s="73">
        <f t="shared" si="1"/>
        <v>0</v>
      </c>
      <c r="R16" s="73">
        <f t="shared" si="2"/>
        <v>0</v>
      </c>
      <c r="S16" s="73" t="e">
        <f t="shared" si="3"/>
        <v>#DIV/0!</v>
      </c>
    </row>
    <row r="17" spans="1:19" ht="114.75">
      <c r="A17" s="46">
        <v>215</v>
      </c>
      <c r="B17" s="53" t="s">
        <v>486</v>
      </c>
      <c r="C17" s="50" t="s">
        <v>25</v>
      </c>
      <c r="D17" s="55">
        <v>38</v>
      </c>
      <c r="E17" s="44" t="s">
        <v>699</v>
      </c>
      <c r="F17" s="19" t="s">
        <v>208</v>
      </c>
      <c r="G17" s="19" t="s">
        <v>186</v>
      </c>
      <c r="H17" s="20" t="s">
        <v>212</v>
      </c>
      <c r="I17" s="21" t="s">
        <v>190</v>
      </c>
      <c r="J17" s="33">
        <v>6</v>
      </c>
      <c r="K17" s="34">
        <v>45342</v>
      </c>
      <c r="L17" s="34">
        <v>45626</v>
      </c>
      <c r="M17" s="54">
        <f t="shared" si="0"/>
        <v>40.571428571428569</v>
      </c>
      <c r="N17" s="8"/>
      <c r="O17" s="66"/>
      <c r="P17" s="71"/>
      <c r="Q17" s="73">
        <f t="shared" si="1"/>
        <v>0</v>
      </c>
      <c r="R17" s="73">
        <f t="shared" si="2"/>
        <v>0</v>
      </c>
      <c r="S17" s="73" t="e">
        <f t="shared" si="3"/>
        <v>#DIV/0!</v>
      </c>
    </row>
    <row r="18" spans="1:19" ht="114.75">
      <c r="A18" s="46">
        <v>216</v>
      </c>
      <c r="B18" s="53" t="s">
        <v>487</v>
      </c>
      <c r="C18" s="50" t="s">
        <v>25</v>
      </c>
      <c r="D18" s="55">
        <v>38</v>
      </c>
      <c r="E18" s="44" t="s">
        <v>699</v>
      </c>
      <c r="F18" s="19" t="s">
        <v>208</v>
      </c>
      <c r="G18" s="19" t="s">
        <v>186</v>
      </c>
      <c r="H18" s="20" t="s">
        <v>191</v>
      </c>
      <c r="I18" s="21" t="s">
        <v>192</v>
      </c>
      <c r="J18" s="33">
        <v>6</v>
      </c>
      <c r="K18" s="34">
        <v>45342</v>
      </c>
      <c r="L18" s="34">
        <v>45646</v>
      </c>
      <c r="M18" s="54">
        <f t="shared" si="0"/>
        <v>43.428571428571431</v>
      </c>
      <c r="N18" s="8"/>
      <c r="O18" s="66"/>
      <c r="P18" s="71"/>
      <c r="Q18" s="73">
        <f t="shared" si="1"/>
        <v>0</v>
      </c>
      <c r="R18" s="73">
        <f t="shared" si="2"/>
        <v>0</v>
      </c>
      <c r="S18" s="73" t="e">
        <f t="shared" si="3"/>
        <v>#DIV/0!</v>
      </c>
    </row>
    <row r="19" spans="1:19" ht="141" customHeight="1">
      <c r="A19" s="46">
        <v>217</v>
      </c>
      <c r="B19" s="53" t="s">
        <v>488</v>
      </c>
      <c r="C19" s="50" t="s">
        <v>25</v>
      </c>
      <c r="D19" s="55">
        <v>38</v>
      </c>
      <c r="E19" s="44" t="s">
        <v>699</v>
      </c>
      <c r="F19" s="19" t="s">
        <v>208</v>
      </c>
      <c r="G19" s="19" t="s">
        <v>186</v>
      </c>
      <c r="H19" s="20" t="s">
        <v>213</v>
      </c>
      <c r="I19" s="21" t="s">
        <v>193</v>
      </c>
      <c r="J19" s="33">
        <v>5</v>
      </c>
      <c r="K19" s="34">
        <v>45342</v>
      </c>
      <c r="L19" s="34">
        <v>45641</v>
      </c>
      <c r="M19" s="54">
        <f t="shared" si="0"/>
        <v>42.714285714285715</v>
      </c>
      <c r="N19" s="8"/>
      <c r="O19" s="66"/>
      <c r="P19" s="71"/>
      <c r="Q19" s="73">
        <f t="shared" si="1"/>
        <v>0</v>
      </c>
      <c r="R19" s="73">
        <f t="shared" si="2"/>
        <v>0</v>
      </c>
      <c r="S19" s="73" t="e">
        <f t="shared" si="3"/>
        <v>#DIV/0!</v>
      </c>
    </row>
    <row r="20" spans="1:19" ht="114">
      <c r="A20" s="46">
        <v>218</v>
      </c>
      <c r="B20" s="100" t="s">
        <v>489</v>
      </c>
      <c r="C20" s="101" t="s">
        <v>25</v>
      </c>
      <c r="D20" s="106">
        <v>38</v>
      </c>
      <c r="E20" s="103" t="s">
        <v>701</v>
      </c>
      <c r="F20" s="103" t="s">
        <v>525</v>
      </c>
      <c r="G20" s="105" t="s">
        <v>186</v>
      </c>
      <c r="H20" s="20" t="s">
        <v>209</v>
      </c>
      <c r="I20" s="21" t="s">
        <v>187</v>
      </c>
      <c r="J20" s="33">
        <v>3</v>
      </c>
      <c r="K20" s="34">
        <v>45342</v>
      </c>
      <c r="L20" s="34">
        <v>45371</v>
      </c>
      <c r="M20" s="54">
        <f t="shared" si="0"/>
        <v>4.1428571428571432</v>
      </c>
      <c r="N20" s="8"/>
      <c r="O20" s="66"/>
      <c r="P20" s="71">
        <v>3</v>
      </c>
      <c r="Q20" s="73">
        <f t="shared" si="1"/>
        <v>1</v>
      </c>
      <c r="R20" s="73">
        <f t="shared" si="2"/>
        <v>0</v>
      </c>
      <c r="S20" s="73">
        <f t="shared" si="3"/>
        <v>0</v>
      </c>
    </row>
    <row r="21" spans="1:19" ht="114">
      <c r="A21" s="46">
        <v>219</v>
      </c>
      <c r="B21" s="53" t="s">
        <v>490</v>
      </c>
      <c r="C21" s="50" t="s">
        <v>25</v>
      </c>
      <c r="D21" s="55">
        <v>38</v>
      </c>
      <c r="E21" s="44" t="s">
        <v>701</v>
      </c>
      <c r="F21" s="19" t="s">
        <v>208</v>
      </c>
      <c r="G21" s="19" t="s">
        <v>186</v>
      </c>
      <c r="H21" s="20" t="s">
        <v>210</v>
      </c>
      <c r="I21" s="21" t="s">
        <v>188</v>
      </c>
      <c r="J21" s="33">
        <v>4</v>
      </c>
      <c r="K21" s="34">
        <v>45342</v>
      </c>
      <c r="L21" s="34">
        <v>45626</v>
      </c>
      <c r="M21" s="54">
        <f t="shared" ref="M21:M61" si="4">(+L21-K21)/7</f>
        <v>40.571428571428569</v>
      </c>
      <c r="N21" s="8"/>
      <c r="O21" s="66"/>
      <c r="P21" s="71">
        <v>2</v>
      </c>
      <c r="Q21" s="73">
        <f t="shared" si="1"/>
        <v>0.5</v>
      </c>
      <c r="R21" s="73">
        <f t="shared" si="2"/>
        <v>0</v>
      </c>
      <c r="S21" s="73">
        <f t="shared" si="3"/>
        <v>0</v>
      </c>
    </row>
    <row r="22" spans="1:19" ht="114">
      <c r="A22" s="46">
        <v>220</v>
      </c>
      <c r="B22" s="53" t="s">
        <v>491</v>
      </c>
      <c r="C22" s="50" t="s">
        <v>25</v>
      </c>
      <c r="D22" s="55">
        <v>38</v>
      </c>
      <c r="E22" s="44" t="s">
        <v>702</v>
      </c>
      <c r="F22" s="19" t="s">
        <v>208</v>
      </c>
      <c r="G22" s="19" t="s">
        <v>186</v>
      </c>
      <c r="H22" s="20" t="s">
        <v>211</v>
      </c>
      <c r="I22" s="21" t="s">
        <v>189</v>
      </c>
      <c r="J22" s="33">
        <v>12</v>
      </c>
      <c r="K22" s="34">
        <v>45342</v>
      </c>
      <c r="L22" s="34">
        <v>45641</v>
      </c>
      <c r="M22" s="54">
        <f t="shared" si="4"/>
        <v>42.714285714285715</v>
      </c>
      <c r="N22" s="8"/>
      <c r="O22" s="66"/>
      <c r="P22" s="71"/>
      <c r="Q22" s="73">
        <f t="shared" si="1"/>
        <v>0</v>
      </c>
      <c r="R22" s="73">
        <f t="shared" si="2"/>
        <v>0</v>
      </c>
      <c r="S22" s="73" t="e">
        <f t="shared" si="3"/>
        <v>#DIV/0!</v>
      </c>
    </row>
    <row r="23" spans="1:19" ht="114">
      <c r="A23" s="46">
        <v>221</v>
      </c>
      <c r="B23" s="53" t="s">
        <v>492</v>
      </c>
      <c r="C23" s="50" t="s">
        <v>25</v>
      </c>
      <c r="D23" s="55">
        <v>38</v>
      </c>
      <c r="E23" s="44" t="s">
        <v>701</v>
      </c>
      <c r="F23" s="19" t="s">
        <v>208</v>
      </c>
      <c r="G23" s="19" t="s">
        <v>186</v>
      </c>
      <c r="H23" s="20" t="s">
        <v>212</v>
      </c>
      <c r="I23" s="21" t="s">
        <v>190</v>
      </c>
      <c r="J23" s="33">
        <v>6</v>
      </c>
      <c r="K23" s="34">
        <v>45342</v>
      </c>
      <c r="L23" s="34">
        <v>45626</v>
      </c>
      <c r="M23" s="54">
        <f t="shared" si="4"/>
        <v>40.571428571428569</v>
      </c>
      <c r="N23" s="8"/>
      <c r="O23" s="66"/>
      <c r="P23" s="71"/>
      <c r="Q23" s="73">
        <f t="shared" si="1"/>
        <v>0</v>
      </c>
      <c r="R23" s="73">
        <f t="shared" si="2"/>
        <v>0</v>
      </c>
      <c r="S23" s="73" t="e">
        <f t="shared" si="3"/>
        <v>#DIV/0!</v>
      </c>
    </row>
    <row r="24" spans="1:19" ht="114">
      <c r="A24" s="46">
        <v>222</v>
      </c>
      <c r="B24" s="53" t="s">
        <v>493</v>
      </c>
      <c r="C24" s="50" t="s">
        <v>25</v>
      </c>
      <c r="D24" s="55">
        <v>38</v>
      </c>
      <c r="E24" s="44" t="s">
        <v>701</v>
      </c>
      <c r="F24" s="19" t="s">
        <v>208</v>
      </c>
      <c r="G24" s="19" t="s">
        <v>186</v>
      </c>
      <c r="H24" s="20" t="s">
        <v>191</v>
      </c>
      <c r="I24" s="21" t="s">
        <v>192</v>
      </c>
      <c r="J24" s="33">
        <v>6</v>
      </c>
      <c r="K24" s="34">
        <v>45342</v>
      </c>
      <c r="L24" s="34">
        <v>45646</v>
      </c>
      <c r="M24" s="54">
        <f t="shared" si="4"/>
        <v>43.428571428571431</v>
      </c>
      <c r="N24" s="8"/>
      <c r="O24" s="66"/>
      <c r="P24" s="71"/>
      <c r="Q24" s="73">
        <f t="shared" si="1"/>
        <v>0</v>
      </c>
      <c r="R24" s="73">
        <f t="shared" si="2"/>
        <v>0</v>
      </c>
      <c r="S24" s="73" t="e">
        <f t="shared" si="3"/>
        <v>#DIV/0!</v>
      </c>
    </row>
    <row r="25" spans="1:19" ht="70.5" customHeight="1">
      <c r="A25" s="46">
        <v>223</v>
      </c>
      <c r="B25" s="53" t="s">
        <v>494</v>
      </c>
      <c r="C25" s="50" t="s">
        <v>25</v>
      </c>
      <c r="D25" s="55">
        <v>38</v>
      </c>
      <c r="E25" s="44" t="s">
        <v>701</v>
      </c>
      <c r="F25" s="19" t="s">
        <v>208</v>
      </c>
      <c r="G25" s="19" t="s">
        <v>186</v>
      </c>
      <c r="H25" s="20" t="s">
        <v>213</v>
      </c>
      <c r="I25" s="21" t="s">
        <v>193</v>
      </c>
      <c r="J25" s="33">
        <v>5</v>
      </c>
      <c r="K25" s="34">
        <v>45342</v>
      </c>
      <c r="L25" s="34">
        <v>45641</v>
      </c>
      <c r="M25" s="54">
        <f t="shared" si="4"/>
        <v>42.714285714285715</v>
      </c>
      <c r="N25" s="8"/>
      <c r="O25" s="66"/>
      <c r="P25" s="71"/>
      <c r="Q25" s="73">
        <f t="shared" si="1"/>
        <v>0</v>
      </c>
      <c r="R25" s="73">
        <f t="shared" si="2"/>
        <v>0</v>
      </c>
      <c r="S25" s="73" t="e">
        <f t="shared" si="3"/>
        <v>#DIV/0!</v>
      </c>
    </row>
    <row r="26" spans="1:19" ht="129">
      <c r="A26" s="46">
        <v>224</v>
      </c>
      <c r="B26" s="100" t="s">
        <v>495</v>
      </c>
      <c r="C26" s="101" t="s">
        <v>25</v>
      </c>
      <c r="D26" s="106">
        <v>41</v>
      </c>
      <c r="E26" s="103" t="s">
        <v>703</v>
      </c>
      <c r="F26" s="103" t="s">
        <v>29</v>
      </c>
      <c r="G26" s="104" t="s">
        <v>266</v>
      </c>
      <c r="H26" s="13" t="s">
        <v>267</v>
      </c>
      <c r="I26" s="4" t="s">
        <v>62</v>
      </c>
      <c r="J26" s="4">
        <v>1</v>
      </c>
      <c r="K26" s="7">
        <v>45323</v>
      </c>
      <c r="L26" s="7">
        <v>45412</v>
      </c>
      <c r="M26" s="54">
        <f t="shared" si="4"/>
        <v>12.714285714285714</v>
      </c>
      <c r="N26" s="8"/>
      <c r="O26" s="66"/>
      <c r="P26" s="71">
        <v>1</v>
      </c>
      <c r="Q26" s="73">
        <f t="shared" si="1"/>
        <v>1</v>
      </c>
      <c r="R26" s="73">
        <f t="shared" si="2"/>
        <v>0</v>
      </c>
      <c r="S26" s="73">
        <f t="shared" si="3"/>
        <v>0</v>
      </c>
    </row>
    <row r="27" spans="1:19" ht="100.5">
      <c r="A27" s="46">
        <v>225</v>
      </c>
      <c r="B27" s="53" t="s">
        <v>496</v>
      </c>
      <c r="C27" s="50" t="s">
        <v>25</v>
      </c>
      <c r="D27" s="64">
        <v>1103002</v>
      </c>
      <c r="E27" s="44" t="s">
        <v>704</v>
      </c>
      <c r="F27" s="44" t="s">
        <v>30</v>
      </c>
      <c r="G27" s="5" t="s">
        <v>526</v>
      </c>
      <c r="H27" s="13" t="s">
        <v>527</v>
      </c>
      <c r="I27" s="4" t="s">
        <v>528</v>
      </c>
      <c r="J27" s="4">
        <v>1</v>
      </c>
      <c r="K27" s="7">
        <v>45352</v>
      </c>
      <c r="L27" s="7">
        <v>45596</v>
      </c>
      <c r="M27" s="54">
        <f t="shared" si="4"/>
        <v>34.857142857142854</v>
      </c>
      <c r="N27" s="8"/>
      <c r="O27" s="66"/>
      <c r="P27" s="71"/>
      <c r="Q27" s="73">
        <f t="shared" si="1"/>
        <v>0</v>
      </c>
      <c r="R27" s="73">
        <f t="shared" si="2"/>
        <v>0</v>
      </c>
      <c r="S27" s="73" t="e">
        <f t="shared" si="3"/>
        <v>#DIV/0!</v>
      </c>
    </row>
    <row r="28" spans="1:19" ht="128.25">
      <c r="A28" s="46">
        <v>226</v>
      </c>
      <c r="B28" s="100" t="s">
        <v>497</v>
      </c>
      <c r="C28" s="101" t="s">
        <v>25</v>
      </c>
      <c r="D28" s="102">
        <v>38</v>
      </c>
      <c r="E28" s="103" t="s">
        <v>705</v>
      </c>
      <c r="F28" s="103" t="s">
        <v>31</v>
      </c>
      <c r="G28" s="105" t="s">
        <v>186</v>
      </c>
      <c r="H28" s="20" t="s">
        <v>209</v>
      </c>
      <c r="I28" s="21" t="s">
        <v>187</v>
      </c>
      <c r="J28" s="33">
        <v>3</v>
      </c>
      <c r="K28" s="34">
        <v>45342</v>
      </c>
      <c r="L28" s="34">
        <v>45371</v>
      </c>
      <c r="M28" s="54">
        <f t="shared" si="4"/>
        <v>4.1428571428571432</v>
      </c>
      <c r="N28" s="8"/>
      <c r="O28" s="66"/>
      <c r="P28" s="71">
        <v>3</v>
      </c>
      <c r="Q28" s="73">
        <f t="shared" si="1"/>
        <v>1</v>
      </c>
      <c r="R28" s="73">
        <f t="shared" si="2"/>
        <v>0</v>
      </c>
      <c r="S28" s="73">
        <f t="shared" si="3"/>
        <v>0</v>
      </c>
    </row>
    <row r="29" spans="1:19" ht="114">
      <c r="A29" s="46">
        <v>227</v>
      </c>
      <c r="B29" s="53" t="s">
        <v>498</v>
      </c>
      <c r="C29" s="50" t="s">
        <v>25</v>
      </c>
      <c r="D29" s="64">
        <v>38</v>
      </c>
      <c r="E29" s="44" t="s">
        <v>706</v>
      </c>
      <c r="F29" s="19" t="s">
        <v>208</v>
      </c>
      <c r="G29" s="19" t="s">
        <v>186</v>
      </c>
      <c r="H29" s="20" t="s">
        <v>210</v>
      </c>
      <c r="I29" s="21" t="s">
        <v>188</v>
      </c>
      <c r="J29" s="33">
        <v>4</v>
      </c>
      <c r="K29" s="34">
        <v>45342</v>
      </c>
      <c r="L29" s="34">
        <v>45626</v>
      </c>
      <c r="M29" s="54">
        <f t="shared" si="4"/>
        <v>40.571428571428569</v>
      </c>
      <c r="N29" s="8"/>
      <c r="O29" s="66"/>
      <c r="P29" s="71">
        <v>2</v>
      </c>
      <c r="Q29" s="73">
        <f t="shared" si="1"/>
        <v>0.5</v>
      </c>
      <c r="R29" s="73">
        <f t="shared" si="2"/>
        <v>0</v>
      </c>
      <c r="S29" s="73">
        <f t="shared" si="3"/>
        <v>0</v>
      </c>
    </row>
    <row r="30" spans="1:19" ht="114">
      <c r="A30" s="46">
        <v>228</v>
      </c>
      <c r="B30" s="53" t="s">
        <v>499</v>
      </c>
      <c r="C30" s="50" t="s">
        <v>25</v>
      </c>
      <c r="D30" s="64">
        <v>38</v>
      </c>
      <c r="E30" s="44" t="s">
        <v>706</v>
      </c>
      <c r="F30" s="19" t="s">
        <v>208</v>
      </c>
      <c r="G30" s="19" t="s">
        <v>186</v>
      </c>
      <c r="H30" s="20" t="s">
        <v>211</v>
      </c>
      <c r="I30" s="21" t="s">
        <v>189</v>
      </c>
      <c r="J30" s="33">
        <v>12</v>
      </c>
      <c r="K30" s="34">
        <v>45342</v>
      </c>
      <c r="L30" s="34">
        <v>45641</v>
      </c>
      <c r="M30" s="54">
        <f t="shared" si="4"/>
        <v>42.714285714285715</v>
      </c>
      <c r="N30" s="8"/>
      <c r="O30" s="66"/>
      <c r="P30" s="71"/>
      <c r="Q30" s="73">
        <f t="shared" si="1"/>
        <v>0</v>
      </c>
      <c r="R30" s="73">
        <f t="shared" si="2"/>
        <v>0</v>
      </c>
      <c r="S30" s="73" t="e">
        <f t="shared" si="3"/>
        <v>#DIV/0!</v>
      </c>
    </row>
    <row r="31" spans="1:19" ht="129" customHeight="1">
      <c r="A31" s="46">
        <v>229</v>
      </c>
      <c r="B31" s="53" t="s">
        <v>500</v>
      </c>
      <c r="C31" s="50" t="s">
        <v>25</v>
      </c>
      <c r="D31" s="64">
        <v>38</v>
      </c>
      <c r="E31" s="44" t="s">
        <v>706</v>
      </c>
      <c r="F31" s="19" t="s">
        <v>208</v>
      </c>
      <c r="G31" s="19" t="s">
        <v>186</v>
      </c>
      <c r="H31" s="20" t="s">
        <v>212</v>
      </c>
      <c r="I31" s="21" t="s">
        <v>190</v>
      </c>
      <c r="J31" s="33">
        <v>6</v>
      </c>
      <c r="K31" s="34">
        <v>45342</v>
      </c>
      <c r="L31" s="34">
        <v>45626</v>
      </c>
      <c r="M31" s="54">
        <f t="shared" si="4"/>
        <v>40.571428571428569</v>
      </c>
      <c r="N31" s="8"/>
      <c r="O31" s="66"/>
      <c r="P31" s="71"/>
      <c r="Q31" s="73">
        <f t="shared" si="1"/>
        <v>0</v>
      </c>
      <c r="R31" s="73">
        <f t="shared" si="2"/>
        <v>0</v>
      </c>
      <c r="S31" s="73" t="e">
        <f t="shared" si="3"/>
        <v>#DIV/0!</v>
      </c>
    </row>
    <row r="32" spans="1:19" ht="114">
      <c r="A32" s="46">
        <v>230</v>
      </c>
      <c r="B32" s="53" t="s">
        <v>501</v>
      </c>
      <c r="C32" s="50" t="s">
        <v>25</v>
      </c>
      <c r="D32" s="64">
        <v>38</v>
      </c>
      <c r="E32" s="44" t="s">
        <v>706</v>
      </c>
      <c r="F32" s="19" t="s">
        <v>208</v>
      </c>
      <c r="G32" s="19" t="s">
        <v>186</v>
      </c>
      <c r="H32" s="20" t="s">
        <v>191</v>
      </c>
      <c r="I32" s="21" t="s">
        <v>192</v>
      </c>
      <c r="J32" s="33">
        <v>6</v>
      </c>
      <c r="K32" s="34">
        <v>45342</v>
      </c>
      <c r="L32" s="34">
        <v>45646</v>
      </c>
      <c r="M32" s="54">
        <f t="shared" si="4"/>
        <v>43.428571428571431</v>
      </c>
      <c r="N32" s="8"/>
      <c r="O32" s="66"/>
      <c r="P32" s="71"/>
      <c r="Q32" s="73">
        <f t="shared" si="1"/>
        <v>0</v>
      </c>
      <c r="R32" s="73">
        <f t="shared" si="2"/>
        <v>0</v>
      </c>
      <c r="S32" s="73" t="e">
        <f t="shared" si="3"/>
        <v>#DIV/0!</v>
      </c>
    </row>
    <row r="33" spans="1:19" ht="114">
      <c r="A33" s="46">
        <v>231</v>
      </c>
      <c r="B33" s="53" t="s">
        <v>502</v>
      </c>
      <c r="C33" s="50" t="s">
        <v>25</v>
      </c>
      <c r="D33" s="64">
        <v>38</v>
      </c>
      <c r="E33" s="44" t="s">
        <v>706</v>
      </c>
      <c r="F33" s="19" t="s">
        <v>208</v>
      </c>
      <c r="G33" s="19" t="s">
        <v>186</v>
      </c>
      <c r="H33" s="20" t="s">
        <v>213</v>
      </c>
      <c r="I33" s="21" t="s">
        <v>193</v>
      </c>
      <c r="J33" s="33">
        <v>5</v>
      </c>
      <c r="K33" s="34">
        <v>45342</v>
      </c>
      <c r="L33" s="34">
        <v>45641</v>
      </c>
      <c r="M33" s="54">
        <f t="shared" si="4"/>
        <v>42.714285714285715</v>
      </c>
      <c r="N33" s="8"/>
      <c r="O33" s="66"/>
      <c r="P33" s="71"/>
      <c r="Q33" s="73">
        <f t="shared" si="1"/>
        <v>0</v>
      </c>
      <c r="R33" s="73">
        <f t="shared" si="2"/>
        <v>0</v>
      </c>
      <c r="S33" s="73" t="e">
        <f t="shared" si="3"/>
        <v>#DIV/0!</v>
      </c>
    </row>
    <row r="34" spans="1:19" ht="114">
      <c r="A34" s="46">
        <v>232</v>
      </c>
      <c r="B34" s="100" t="s">
        <v>503</v>
      </c>
      <c r="C34" s="101" t="s">
        <v>25</v>
      </c>
      <c r="D34" s="102">
        <v>38</v>
      </c>
      <c r="E34" s="103" t="s">
        <v>707</v>
      </c>
      <c r="F34" s="103" t="s">
        <v>32</v>
      </c>
      <c r="G34" s="105" t="s">
        <v>186</v>
      </c>
      <c r="H34" s="20" t="s">
        <v>209</v>
      </c>
      <c r="I34" s="21" t="s">
        <v>187</v>
      </c>
      <c r="J34" s="33">
        <v>3</v>
      </c>
      <c r="K34" s="34">
        <v>45342</v>
      </c>
      <c r="L34" s="34">
        <v>45371</v>
      </c>
      <c r="M34" s="54">
        <f t="shared" si="4"/>
        <v>4.1428571428571432</v>
      </c>
      <c r="N34" s="8"/>
      <c r="O34" s="66"/>
      <c r="P34" s="71">
        <v>3</v>
      </c>
      <c r="Q34" s="73">
        <f t="shared" si="1"/>
        <v>1</v>
      </c>
      <c r="R34" s="73">
        <f t="shared" si="2"/>
        <v>0</v>
      </c>
      <c r="S34" s="73">
        <f t="shared" si="3"/>
        <v>0</v>
      </c>
    </row>
    <row r="35" spans="1:19" ht="114">
      <c r="A35" s="46">
        <v>233</v>
      </c>
      <c r="B35" s="53" t="s">
        <v>504</v>
      </c>
      <c r="C35" s="50" t="s">
        <v>25</v>
      </c>
      <c r="D35" s="64">
        <v>38</v>
      </c>
      <c r="E35" s="44" t="s">
        <v>707</v>
      </c>
      <c r="F35" s="19" t="s">
        <v>208</v>
      </c>
      <c r="G35" s="19" t="s">
        <v>186</v>
      </c>
      <c r="H35" s="20" t="s">
        <v>210</v>
      </c>
      <c r="I35" s="21" t="s">
        <v>188</v>
      </c>
      <c r="J35" s="33">
        <v>4</v>
      </c>
      <c r="K35" s="34">
        <v>45342</v>
      </c>
      <c r="L35" s="34">
        <v>45626</v>
      </c>
      <c r="M35" s="54">
        <f t="shared" si="4"/>
        <v>40.571428571428569</v>
      </c>
      <c r="N35" s="8"/>
      <c r="O35" s="66"/>
      <c r="P35" s="71">
        <v>2</v>
      </c>
      <c r="Q35" s="73">
        <f t="shared" si="1"/>
        <v>0.5</v>
      </c>
      <c r="R35" s="73">
        <f t="shared" si="2"/>
        <v>0</v>
      </c>
      <c r="S35" s="73">
        <f t="shared" si="3"/>
        <v>0</v>
      </c>
    </row>
    <row r="36" spans="1:19" ht="114">
      <c r="A36" s="46">
        <v>234</v>
      </c>
      <c r="B36" s="53" t="s">
        <v>505</v>
      </c>
      <c r="C36" s="50" t="s">
        <v>25</v>
      </c>
      <c r="D36" s="64">
        <v>38</v>
      </c>
      <c r="E36" s="44" t="s">
        <v>707</v>
      </c>
      <c r="F36" s="19" t="s">
        <v>208</v>
      </c>
      <c r="G36" s="19" t="s">
        <v>186</v>
      </c>
      <c r="H36" s="20" t="s">
        <v>211</v>
      </c>
      <c r="I36" s="21" t="s">
        <v>189</v>
      </c>
      <c r="J36" s="33">
        <v>12</v>
      </c>
      <c r="K36" s="34">
        <v>45342</v>
      </c>
      <c r="L36" s="34">
        <v>45641</v>
      </c>
      <c r="M36" s="54">
        <f t="shared" si="4"/>
        <v>42.714285714285715</v>
      </c>
      <c r="N36" s="8"/>
      <c r="O36" s="66"/>
      <c r="P36" s="71"/>
      <c r="Q36" s="73">
        <f t="shared" si="1"/>
        <v>0</v>
      </c>
      <c r="R36" s="73">
        <f t="shared" si="2"/>
        <v>0</v>
      </c>
      <c r="S36" s="73" t="e">
        <f t="shared" si="3"/>
        <v>#DIV/0!</v>
      </c>
    </row>
    <row r="37" spans="1:19" ht="135.75" customHeight="1">
      <c r="A37" s="46">
        <v>235</v>
      </c>
      <c r="B37" s="53" t="s">
        <v>506</v>
      </c>
      <c r="C37" s="50" t="s">
        <v>25</v>
      </c>
      <c r="D37" s="64">
        <v>38</v>
      </c>
      <c r="E37" s="44" t="s">
        <v>707</v>
      </c>
      <c r="F37" s="19" t="s">
        <v>208</v>
      </c>
      <c r="G37" s="19" t="s">
        <v>186</v>
      </c>
      <c r="H37" s="20" t="s">
        <v>212</v>
      </c>
      <c r="I37" s="21" t="s">
        <v>190</v>
      </c>
      <c r="J37" s="33">
        <v>6</v>
      </c>
      <c r="K37" s="34">
        <v>45342</v>
      </c>
      <c r="L37" s="34">
        <v>45626</v>
      </c>
      <c r="M37" s="54">
        <f t="shared" si="4"/>
        <v>40.571428571428569</v>
      </c>
      <c r="N37" s="8"/>
      <c r="O37" s="66"/>
      <c r="P37" s="71"/>
      <c r="Q37" s="73">
        <f t="shared" si="1"/>
        <v>0</v>
      </c>
      <c r="R37" s="73">
        <f t="shared" si="2"/>
        <v>0</v>
      </c>
      <c r="S37" s="73" t="e">
        <f t="shared" si="3"/>
        <v>#DIV/0!</v>
      </c>
    </row>
    <row r="38" spans="1:19" ht="114">
      <c r="A38" s="46">
        <v>236</v>
      </c>
      <c r="B38" s="53" t="s">
        <v>507</v>
      </c>
      <c r="C38" s="50" t="s">
        <v>25</v>
      </c>
      <c r="D38" s="64">
        <v>38</v>
      </c>
      <c r="E38" s="44" t="s">
        <v>707</v>
      </c>
      <c r="F38" s="19" t="s">
        <v>208</v>
      </c>
      <c r="G38" s="19" t="s">
        <v>186</v>
      </c>
      <c r="H38" s="20" t="s">
        <v>191</v>
      </c>
      <c r="I38" s="21" t="s">
        <v>192</v>
      </c>
      <c r="J38" s="33">
        <v>6</v>
      </c>
      <c r="K38" s="34">
        <v>45342</v>
      </c>
      <c r="L38" s="34">
        <v>45646</v>
      </c>
      <c r="M38" s="54">
        <f t="shared" si="4"/>
        <v>43.428571428571431</v>
      </c>
      <c r="N38" s="8"/>
      <c r="O38" s="66"/>
      <c r="P38" s="71"/>
      <c r="Q38" s="73">
        <f t="shared" si="1"/>
        <v>0</v>
      </c>
      <c r="R38" s="73">
        <f t="shared" si="2"/>
        <v>0</v>
      </c>
      <c r="S38" s="73" t="e">
        <f t="shared" si="3"/>
        <v>#DIV/0!</v>
      </c>
    </row>
    <row r="39" spans="1:19" ht="114">
      <c r="A39" s="46">
        <v>237</v>
      </c>
      <c r="B39" s="53" t="s">
        <v>508</v>
      </c>
      <c r="C39" s="50" t="s">
        <v>25</v>
      </c>
      <c r="D39" s="64">
        <v>38</v>
      </c>
      <c r="E39" s="44" t="s">
        <v>707</v>
      </c>
      <c r="F39" s="19" t="s">
        <v>208</v>
      </c>
      <c r="G39" s="19" t="s">
        <v>186</v>
      </c>
      <c r="H39" s="20" t="s">
        <v>213</v>
      </c>
      <c r="I39" s="21" t="s">
        <v>193</v>
      </c>
      <c r="J39" s="33">
        <v>5</v>
      </c>
      <c r="K39" s="34">
        <v>45342</v>
      </c>
      <c r="L39" s="34">
        <v>45641</v>
      </c>
      <c r="M39" s="54">
        <f t="shared" si="4"/>
        <v>42.714285714285715</v>
      </c>
      <c r="N39" s="8"/>
      <c r="O39" s="66"/>
      <c r="P39" s="71"/>
      <c r="Q39" s="73">
        <f t="shared" si="1"/>
        <v>0</v>
      </c>
      <c r="R39" s="73">
        <f t="shared" si="2"/>
        <v>0</v>
      </c>
      <c r="S39" s="73" t="e">
        <f t="shared" si="3"/>
        <v>#DIV/0!</v>
      </c>
    </row>
    <row r="40" spans="1:19" ht="114.75">
      <c r="A40" s="46">
        <v>238</v>
      </c>
      <c r="B40" s="100" t="s">
        <v>509</v>
      </c>
      <c r="C40" s="101" t="s">
        <v>25</v>
      </c>
      <c r="D40" s="102">
        <v>38</v>
      </c>
      <c r="E40" s="103" t="s">
        <v>708</v>
      </c>
      <c r="F40" s="103" t="s">
        <v>33</v>
      </c>
      <c r="G40" s="105" t="s">
        <v>186</v>
      </c>
      <c r="H40" s="20" t="s">
        <v>209</v>
      </c>
      <c r="I40" s="21" t="s">
        <v>187</v>
      </c>
      <c r="J40" s="33">
        <v>3</v>
      </c>
      <c r="K40" s="34">
        <v>45342</v>
      </c>
      <c r="L40" s="34">
        <v>45371</v>
      </c>
      <c r="M40" s="54">
        <f t="shared" si="4"/>
        <v>4.1428571428571432</v>
      </c>
      <c r="N40" s="8"/>
      <c r="O40" s="66"/>
      <c r="P40" s="71">
        <v>3</v>
      </c>
      <c r="Q40" s="73">
        <f t="shared" si="1"/>
        <v>1</v>
      </c>
      <c r="R40" s="73">
        <f t="shared" si="2"/>
        <v>0</v>
      </c>
      <c r="S40" s="73">
        <f t="shared" si="3"/>
        <v>0</v>
      </c>
    </row>
    <row r="41" spans="1:19" ht="114.75">
      <c r="A41" s="46">
        <v>239</v>
      </c>
      <c r="B41" s="53" t="s">
        <v>510</v>
      </c>
      <c r="C41" s="50" t="s">
        <v>25</v>
      </c>
      <c r="D41" s="64">
        <v>38</v>
      </c>
      <c r="E41" s="44" t="s">
        <v>708</v>
      </c>
      <c r="F41" s="19" t="s">
        <v>208</v>
      </c>
      <c r="G41" s="19" t="s">
        <v>186</v>
      </c>
      <c r="H41" s="20" t="s">
        <v>210</v>
      </c>
      <c r="I41" s="21" t="s">
        <v>188</v>
      </c>
      <c r="J41" s="33">
        <v>4</v>
      </c>
      <c r="K41" s="34">
        <v>45342</v>
      </c>
      <c r="L41" s="34">
        <v>45626</v>
      </c>
      <c r="M41" s="54">
        <f t="shared" si="4"/>
        <v>40.571428571428569</v>
      </c>
      <c r="N41" s="8"/>
      <c r="O41" s="66"/>
      <c r="P41" s="71">
        <v>2</v>
      </c>
      <c r="Q41" s="73">
        <f t="shared" si="1"/>
        <v>0.5</v>
      </c>
      <c r="R41" s="73">
        <f t="shared" si="2"/>
        <v>0</v>
      </c>
      <c r="S41" s="73">
        <f t="shared" si="3"/>
        <v>0</v>
      </c>
    </row>
    <row r="42" spans="1:19" ht="114.75">
      <c r="A42" s="46">
        <v>240</v>
      </c>
      <c r="B42" s="53" t="s">
        <v>511</v>
      </c>
      <c r="C42" s="50" t="s">
        <v>25</v>
      </c>
      <c r="D42" s="64">
        <v>38</v>
      </c>
      <c r="E42" s="44" t="s">
        <v>708</v>
      </c>
      <c r="F42" s="19" t="s">
        <v>208</v>
      </c>
      <c r="G42" s="19" t="s">
        <v>186</v>
      </c>
      <c r="H42" s="20" t="s">
        <v>211</v>
      </c>
      <c r="I42" s="21" t="s">
        <v>189</v>
      </c>
      <c r="J42" s="33">
        <v>12</v>
      </c>
      <c r="K42" s="34">
        <v>45342</v>
      </c>
      <c r="L42" s="34">
        <v>45641</v>
      </c>
      <c r="M42" s="54">
        <f t="shared" si="4"/>
        <v>42.714285714285715</v>
      </c>
      <c r="N42" s="8"/>
      <c r="O42" s="66"/>
      <c r="P42" s="71"/>
      <c r="Q42" s="73">
        <f t="shared" si="1"/>
        <v>0</v>
      </c>
      <c r="R42" s="73">
        <f t="shared" si="2"/>
        <v>0</v>
      </c>
      <c r="S42" s="73" t="e">
        <f t="shared" si="3"/>
        <v>#DIV/0!</v>
      </c>
    </row>
    <row r="43" spans="1:19" ht="114.75">
      <c r="A43" s="46">
        <v>241</v>
      </c>
      <c r="B43" s="53" t="s">
        <v>512</v>
      </c>
      <c r="C43" s="50" t="s">
        <v>25</v>
      </c>
      <c r="D43" s="64">
        <v>38</v>
      </c>
      <c r="E43" s="44" t="s">
        <v>708</v>
      </c>
      <c r="F43" s="19" t="s">
        <v>208</v>
      </c>
      <c r="G43" s="19" t="s">
        <v>186</v>
      </c>
      <c r="H43" s="20" t="s">
        <v>212</v>
      </c>
      <c r="I43" s="21" t="s">
        <v>190</v>
      </c>
      <c r="J43" s="33">
        <v>6</v>
      </c>
      <c r="K43" s="34">
        <v>45342</v>
      </c>
      <c r="L43" s="34">
        <v>45626</v>
      </c>
      <c r="M43" s="54">
        <f t="shared" si="4"/>
        <v>40.571428571428569</v>
      </c>
      <c r="N43" s="8"/>
      <c r="O43" s="66"/>
      <c r="P43" s="71"/>
      <c r="Q43" s="73">
        <f t="shared" si="1"/>
        <v>0</v>
      </c>
      <c r="R43" s="73">
        <f t="shared" si="2"/>
        <v>0</v>
      </c>
      <c r="S43" s="73" t="e">
        <f t="shared" si="3"/>
        <v>#DIV/0!</v>
      </c>
    </row>
    <row r="44" spans="1:19" ht="114.75">
      <c r="A44" s="46">
        <v>242</v>
      </c>
      <c r="B44" s="53" t="s">
        <v>513</v>
      </c>
      <c r="C44" s="50" t="s">
        <v>25</v>
      </c>
      <c r="D44" s="64">
        <v>38</v>
      </c>
      <c r="E44" s="44" t="s">
        <v>708</v>
      </c>
      <c r="F44" s="19" t="s">
        <v>208</v>
      </c>
      <c r="G44" s="19" t="s">
        <v>186</v>
      </c>
      <c r="H44" s="20" t="s">
        <v>191</v>
      </c>
      <c r="I44" s="21" t="s">
        <v>192</v>
      </c>
      <c r="J44" s="33">
        <v>6</v>
      </c>
      <c r="K44" s="34">
        <v>45342</v>
      </c>
      <c r="L44" s="34">
        <v>45646</v>
      </c>
      <c r="M44" s="54">
        <f t="shared" si="4"/>
        <v>43.428571428571431</v>
      </c>
      <c r="N44" s="8"/>
      <c r="O44" s="66"/>
      <c r="P44" s="71"/>
      <c r="Q44" s="73">
        <f t="shared" si="1"/>
        <v>0</v>
      </c>
      <c r="R44" s="73">
        <f t="shared" si="2"/>
        <v>0</v>
      </c>
      <c r="S44" s="73" t="e">
        <f t="shared" si="3"/>
        <v>#DIV/0!</v>
      </c>
    </row>
    <row r="45" spans="1:19" ht="114.75">
      <c r="A45" s="46">
        <v>243</v>
      </c>
      <c r="B45" s="53" t="s">
        <v>514</v>
      </c>
      <c r="C45" s="50" t="s">
        <v>25</v>
      </c>
      <c r="D45" s="64">
        <v>38</v>
      </c>
      <c r="E45" s="44" t="s">
        <v>708</v>
      </c>
      <c r="F45" s="19" t="s">
        <v>208</v>
      </c>
      <c r="G45" s="19" t="s">
        <v>186</v>
      </c>
      <c r="H45" s="20" t="s">
        <v>213</v>
      </c>
      <c r="I45" s="21" t="s">
        <v>193</v>
      </c>
      <c r="J45" s="33">
        <v>5</v>
      </c>
      <c r="K45" s="34">
        <v>45342</v>
      </c>
      <c r="L45" s="34">
        <v>45641</v>
      </c>
      <c r="M45" s="54">
        <f t="shared" si="4"/>
        <v>42.714285714285715</v>
      </c>
      <c r="N45" s="8"/>
      <c r="O45" s="66"/>
      <c r="P45" s="71"/>
      <c r="Q45" s="73">
        <f t="shared" si="1"/>
        <v>0</v>
      </c>
      <c r="R45" s="73">
        <f t="shared" si="2"/>
        <v>0</v>
      </c>
      <c r="S45" s="73" t="e">
        <f t="shared" si="3"/>
        <v>#DIV/0!</v>
      </c>
    </row>
    <row r="46" spans="1:19" ht="128.25">
      <c r="A46" s="46">
        <v>244</v>
      </c>
      <c r="B46" s="100" t="s">
        <v>515</v>
      </c>
      <c r="C46" s="101" t="s">
        <v>25</v>
      </c>
      <c r="D46" s="102">
        <v>38</v>
      </c>
      <c r="E46" s="103" t="s">
        <v>709</v>
      </c>
      <c r="F46" s="103" t="s">
        <v>34</v>
      </c>
      <c r="G46" s="105" t="s">
        <v>186</v>
      </c>
      <c r="H46" s="20" t="s">
        <v>213</v>
      </c>
      <c r="I46" s="21" t="s">
        <v>193</v>
      </c>
      <c r="J46" s="33">
        <v>5</v>
      </c>
      <c r="K46" s="34">
        <v>45342</v>
      </c>
      <c r="L46" s="34">
        <v>45641</v>
      </c>
      <c r="M46" s="54">
        <f t="shared" si="4"/>
        <v>42.714285714285715</v>
      </c>
      <c r="N46" s="8"/>
      <c r="O46" s="66"/>
      <c r="P46" s="71"/>
      <c r="Q46" s="73">
        <f t="shared" si="1"/>
        <v>0</v>
      </c>
      <c r="R46" s="73">
        <f t="shared" si="2"/>
        <v>0</v>
      </c>
      <c r="S46" s="73" t="e">
        <f t="shared" si="3"/>
        <v>#DIV/0!</v>
      </c>
    </row>
    <row r="47" spans="1:19" ht="120.75" customHeight="1">
      <c r="A47" s="46">
        <v>245</v>
      </c>
      <c r="B47" s="53" t="s">
        <v>516</v>
      </c>
      <c r="C47" s="50" t="s">
        <v>25</v>
      </c>
      <c r="D47" s="64">
        <v>38</v>
      </c>
      <c r="E47" s="44" t="s">
        <v>709</v>
      </c>
      <c r="F47" s="19" t="s">
        <v>208</v>
      </c>
      <c r="G47" s="19" t="s">
        <v>186</v>
      </c>
      <c r="H47" s="20" t="s">
        <v>209</v>
      </c>
      <c r="I47" s="21" t="s">
        <v>187</v>
      </c>
      <c r="J47" s="33">
        <v>3</v>
      </c>
      <c r="K47" s="34">
        <v>45342</v>
      </c>
      <c r="L47" s="34">
        <v>45371</v>
      </c>
      <c r="M47" s="54">
        <f t="shared" si="4"/>
        <v>4.1428571428571432</v>
      </c>
      <c r="N47" s="8"/>
      <c r="O47" s="66"/>
      <c r="P47" s="71">
        <v>3</v>
      </c>
      <c r="Q47" s="73">
        <f t="shared" si="1"/>
        <v>1</v>
      </c>
      <c r="R47" s="73">
        <f t="shared" si="2"/>
        <v>0</v>
      </c>
      <c r="S47" s="73">
        <f t="shared" si="3"/>
        <v>0</v>
      </c>
    </row>
    <row r="48" spans="1:19" ht="114">
      <c r="A48" s="46">
        <v>246</v>
      </c>
      <c r="B48" s="53" t="s">
        <v>517</v>
      </c>
      <c r="C48" s="50" t="s">
        <v>25</v>
      </c>
      <c r="D48" s="64">
        <v>38</v>
      </c>
      <c r="E48" s="44" t="s">
        <v>709</v>
      </c>
      <c r="F48" s="19" t="s">
        <v>208</v>
      </c>
      <c r="G48" s="19" t="s">
        <v>186</v>
      </c>
      <c r="H48" s="20" t="s">
        <v>210</v>
      </c>
      <c r="I48" s="21" t="s">
        <v>188</v>
      </c>
      <c r="J48" s="33">
        <v>4</v>
      </c>
      <c r="K48" s="34">
        <v>45342</v>
      </c>
      <c r="L48" s="34">
        <v>45626</v>
      </c>
      <c r="M48" s="54">
        <f t="shared" si="4"/>
        <v>40.571428571428569</v>
      </c>
      <c r="N48" s="8"/>
      <c r="O48" s="66"/>
      <c r="P48" s="71">
        <v>2</v>
      </c>
      <c r="Q48" s="73">
        <f t="shared" si="1"/>
        <v>0.5</v>
      </c>
      <c r="R48" s="73">
        <f t="shared" si="2"/>
        <v>0</v>
      </c>
      <c r="S48" s="73">
        <f t="shared" si="3"/>
        <v>0</v>
      </c>
    </row>
    <row r="49" spans="1:19" ht="114">
      <c r="A49" s="46">
        <v>247</v>
      </c>
      <c r="B49" s="53" t="s">
        <v>518</v>
      </c>
      <c r="C49" s="50" t="s">
        <v>25</v>
      </c>
      <c r="D49" s="64">
        <v>38</v>
      </c>
      <c r="E49" s="44" t="s">
        <v>709</v>
      </c>
      <c r="F49" s="19" t="s">
        <v>208</v>
      </c>
      <c r="G49" s="19" t="s">
        <v>186</v>
      </c>
      <c r="H49" s="20" t="s">
        <v>211</v>
      </c>
      <c r="I49" s="21" t="s">
        <v>189</v>
      </c>
      <c r="J49" s="33">
        <v>12</v>
      </c>
      <c r="K49" s="34">
        <v>45342</v>
      </c>
      <c r="L49" s="34">
        <v>45641</v>
      </c>
      <c r="M49" s="54">
        <f t="shared" si="4"/>
        <v>42.714285714285715</v>
      </c>
      <c r="N49" s="8"/>
      <c r="O49" s="66"/>
      <c r="P49" s="71"/>
      <c r="Q49" s="73">
        <f t="shared" si="1"/>
        <v>0</v>
      </c>
      <c r="R49" s="73">
        <f t="shared" si="2"/>
        <v>0</v>
      </c>
      <c r="S49" s="73" t="e">
        <f t="shared" si="3"/>
        <v>#DIV/0!</v>
      </c>
    </row>
    <row r="50" spans="1:19" ht="114">
      <c r="A50" s="46">
        <v>248</v>
      </c>
      <c r="B50" s="53" t="s">
        <v>519</v>
      </c>
      <c r="C50" s="50" t="s">
        <v>25</v>
      </c>
      <c r="D50" s="64">
        <v>38</v>
      </c>
      <c r="E50" s="44" t="s">
        <v>709</v>
      </c>
      <c r="F50" s="19" t="s">
        <v>208</v>
      </c>
      <c r="G50" s="19" t="s">
        <v>186</v>
      </c>
      <c r="H50" s="20" t="s">
        <v>212</v>
      </c>
      <c r="I50" s="21" t="s">
        <v>190</v>
      </c>
      <c r="J50" s="33">
        <v>6</v>
      </c>
      <c r="K50" s="34">
        <v>45342</v>
      </c>
      <c r="L50" s="34">
        <v>45626</v>
      </c>
      <c r="M50" s="54">
        <f t="shared" si="4"/>
        <v>40.571428571428569</v>
      </c>
      <c r="N50" s="8"/>
      <c r="O50" s="66"/>
      <c r="P50" s="71"/>
      <c r="Q50" s="73">
        <f t="shared" si="1"/>
        <v>0</v>
      </c>
      <c r="R50" s="73">
        <f t="shared" si="2"/>
        <v>0</v>
      </c>
      <c r="S50" s="73" t="e">
        <f t="shared" si="3"/>
        <v>#DIV/0!</v>
      </c>
    </row>
    <row r="51" spans="1:19" ht="114">
      <c r="A51" s="46">
        <v>249</v>
      </c>
      <c r="B51" s="53" t="s">
        <v>520</v>
      </c>
      <c r="C51" s="50" t="s">
        <v>25</v>
      </c>
      <c r="D51" s="64">
        <v>38</v>
      </c>
      <c r="E51" s="44" t="s">
        <v>709</v>
      </c>
      <c r="F51" s="19" t="s">
        <v>208</v>
      </c>
      <c r="G51" s="19" t="s">
        <v>186</v>
      </c>
      <c r="H51" s="20" t="s">
        <v>191</v>
      </c>
      <c r="I51" s="21" t="s">
        <v>192</v>
      </c>
      <c r="J51" s="33">
        <v>6</v>
      </c>
      <c r="K51" s="34">
        <v>45342</v>
      </c>
      <c r="L51" s="34">
        <v>45646</v>
      </c>
      <c r="M51" s="54">
        <f t="shared" si="4"/>
        <v>43.428571428571431</v>
      </c>
      <c r="N51" s="8"/>
      <c r="O51" s="66"/>
      <c r="P51" s="71"/>
      <c r="Q51" s="73">
        <f t="shared" si="1"/>
        <v>0</v>
      </c>
      <c r="R51" s="73">
        <f t="shared" si="2"/>
        <v>0</v>
      </c>
      <c r="S51" s="73" t="e">
        <f t="shared" si="3"/>
        <v>#DIV/0!</v>
      </c>
    </row>
    <row r="52" spans="1:19" ht="114">
      <c r="A52" s="46">
        <v>250</v>
      </c>
      <c r="B52" s="53" t="s">
        <v>521</v>
      </c>
      <c r="C52" s="50" t="s">
        <v>25</v>
      </c>
      <c r="D52" s="64">
        <v>38</v>
      </c>
      <c r="E52" s="44" t="s">
        <v>709</v>
      </c>
      <c r="F52" s="19" t="s">
        <v>208</v>
      </c>
      <c r="G52" s="19" t="s">
        <v>186</v>
      </c>
      <c r="H52" s="20" t="s">
        <v>213</v>
      </c>
      <c r="I52" s="21" t="s">
        <v>193</v>
      </c>
      <c r="J52" s="33">
        <v>5</v>
      </c>
      <c r="K52" s="34">
        <v>45342</v>
      </c>
      <c r="L52" s="34">
        <v>45641</v>
      </c>
      <c r="M52" s="54">
        <f t="shared" si="4"/>
        <v>42.714285714285715</v>
      </c>
      <c r="N52" s="8"/>
      <c r="O52" s="66"/>
      <c r="P52" s="71"/>
      <c r="Q52" s="73">
        <f t="shared" si="1"/>
        <v>0</v>
      </c>
      <c r="R52" s="73">
        <f t="shared" si="2"/>
        <v>0</v>
      </c>
      <c r="S52" s="73" t="e">
        <f t="shared" si="3"/>
        <v>#DIV/0!</v>
      </c>
    </row>
    <row r="53" spans="1:19" ht="183.75" customHeight="1">
      <c r="A53" s="46">
        <v>251</v>
      </c>
      <c r="B53" s="100" t="s">
        <v>522</v>
      </c>
      <c r="C53" s="101" t="s">
        <v>25</v>
      </c>
      <c r="D53" s="102">
        <v>38</v>
      </c>
      <c r="E53" s="103" t="s">
        <v>710</v>
      </c>
      <c r="F53" s="103" t="s">
        <v>35</v>
      </c>
      <c r="G53" s="105" t="s">
        <v>186</v>
      </c>
      <c r="H53" s="20" t="s">
        <v>213</v>
      </c>
      <c r="I53" s="21" t="s">
        <v>193</v>
      </c>
      <c r="J53" s="33">
        <v>5</v>
      </c>
      <c r="K53" s="34">
        <v>45342</v>
      </c>
      <c r="L53" s="34">
        <v>45641</v>
      </c>
      <c r="M53" s="54">
        <f t="shared" si="4"/>
        <v>42.714285714285715</v>
      </c>
      <c r="N53" s="8"/>
      <c r="O53" s="66"/>
      <c r="P53" s="71"/>
      <c r="Q53" s="73">
        <f t="shared" si="1"/>
        <v>0</v>
      </c>
      <c r="R53" s="73">
        <f t="shared" si="2"/>
        <v>0</v>
      </c>
      <c r="S53" s="73" t="e">
        <f t="shared" si="3"/>
        <v>#DIV/0!</v>
      </c>
    </row>
    <row r="54" spans="1:19" ht="114">
      <c r="A54" s="46">
        <v>252</v>
      </c>
      <c r="B54" s="53" t="s">
        <v>523</v>
      </c>
      <c r="C54" s="50" t="s">
        <v>25</v>
      </c>
      <c r="D54" s="64">
        <v>38</v>
      </c>
      <c r="E54" s="44" t="s">
        <v>710</v>
      </c>
      <c r="F54" s="19" t="s">
        <v>208</v>
      </c>
      <c r="G54" s="19" t="s">
        <v>186</v>
      </c>
      <c r="H54" s="20" t="s">
        <v>209</v>
      </c>
      <c r="I54" s="21" t="s">
        <v>187</v>
      </c>
      <c r="J54" s="33">
        <v>3</v>
      </c>
      <c r="K54" s="34">
        <v>45342</v>
      </c>
      <c r="L54" s="34">
        <v>45371</v>
      </c>
      <c r="M54" s="54">
        <f t="shared" si="4"/>
        <v>4.1428571428571432</v>
      </c>
      <c r="N54" s="8"/>
      <c r="O54" s="66"/>
      <c r="P54" s="71"/>
      <c r="Q54" s="73">
        <f t="shared" si="1"/>
        <v>0</v>
      </c>
      <c r="R54" s="73">
        <f t="shared" si="2"/>
        <v>0</v>
      </c>
      <c r="S54" s="73" t="e">
        <f t="shared" si="3"/>
        <v>#DIV/0!</v>
      </c>
    </row>
    <row r="55" spans="1:19" ht="114">
      <c r="A55" s="46">
        <v>253</v>
      </c>
      <c r="B55" s="53" t="s">
        <v>524</v>
      </c>
      <c r="C55" s="50" t="s">
        <v>25</v>
      </c>
      <c r="D55" s="64">
        <v>38</v>
      </c>
      <c r="E55" s="44" t="s">
        <v>710</v>
      </c>
      <c r="F55" s="19" t="s">
        <v>208</v>
      </c>
      <c r="G55" s="19" t="s">
        <v>186</v>
      </c>
      <c r="H55" s="20" t="s">
        <v>210</v>
      </c>
      <c r="I55" s="21" t="s">
        <v>188</v>
      </c>
      <c r="J55" s="33">
        <v>4</v>
      </c>
      <c r="K55" s="34">
        <v>45342</v>
      </c>
      <c r="L55" s="34">
        <v>45626</v>
      </c>
      <c r="M55" s="54">
        <f t="shared" si="4"/>
        <v>40.571428571428569</v>
      </c>
      <c r="N55" s="8"/>
      <c r="O55" s="66"/>
      <c r="P55" s="71">
        <v>2</v>
      </c>
      <c r="Q55" s="73">
        <f t="shared" si="1"/>
        <v>0.5</v>
      </c>
      <c r="R55" s="73">
        <f t="shared" si="2"/>
        <v>0</v>
      </c>
      <c r="S55" s="73">
        <f t="shared" si="3"/>
        <v>0</v>
      </c>
    </row>
    <row r="56" spans="1:19" ht="124.5" customHeight="1">
      <c r="A56" s="46">
        <v>254</v>
      </c>
      <c r="B56" s="53" t="s">
        <v>538</v>
      </c>
      <c r="C56" s="50" t="s">
        <v>25</v>
      </c>
      <c r="D56" s="64">
        <v>38</v>
      </c>
      <c r="E56" s="44" t="s">
        <v>710</v>
      </c>
      <c r="F56" s="19" t="s">
        <v>208</v>
      </c>
      <c r="G56" s="19" t="s">
        <v>186</v>
      </c>
      <c r="H56" s="20" t="s">
        <v>211</v>
      </c>
      <c r="I56" s="21" t="s">
        <v>189</v>
      </c>
      <c r="J56" s="33">
        <v>12</v>
      </c>
      <c r="K56" s="34">
        <v>45342</v>
      </c>
      <c r="L56" s="34">
        <v>45641</v>
      </c>
      <c r="M56" s="54">
        <f t="shared" si="4"/>
        <v>42.714285714285715</v>
      </c>
      <c r="N56" s="8"/>
      <c r="O56" s="66"/>
      <c r="P56" s="71"/>
      <c r="Q56" s="73">
        <f t="shared" si="1"/>
        <v>0</v>
      </c>
      <c r="R56" s="73">
        <f t="shared" si="2"/>
        <v>0</v>
      </c>
      <c r="S56" s="73" t="e">
        <f t="shared" si="3"/>
        <v>#DIV/0!</v>
      </c>
    </row>
    <row r="57" spans="1:19" ht="114">
      <c r="A57" s="46">
        <v>255</v>
      </c>
      <c r="B57" s="53" t="s">
        <v>539</v>
      </c>
      <c r="C57" s="50" t="s">
        <v>25</v>
      </c>
      <c r="D57" s="64">
        <v>38</v>
      </c>
      <c r="E57" s="44" t="s">
        <v>710</v>
      </c>
      <c r="F57" s="19" t="s">
        <v>208</v>
      </c>
      <c r="G57" s="19" t="s">
        <v>186</v>
      </c>
      <c r="H57" s="20" t="s">
        <v>212</v>
      </c>
      <c r="I57" s="21" t="s">
        <v>190</v>
      </c>
      <c r="J57" s="33">
        <v>6</v>
      </c>
      <c r="K57" s="34">
        <v>45342</v>
      </c>
      <c r="L57" s="34">
        <v>45626</v>
      </c>
      <c r="M57" s="54">
        <f t="shared" si="4"/>
        <v>40.571428571428569</v>
      </c>
      <c r="N57" s="8"/>
      <c r="O57" s="66"/>
      <c r="P57" s="71"/>
      <c r="Q57" s="73">
        <f t="shared" si="1"/>
        <v>0</v>
      </c>
      <c r="R57" s="73">
        <f t="shared" si="2"/>
        <v>0</v>
      </c>
      <c r="S57" s="73" t="e">
        <f t="shared" si="3"/>
        <v>#DIV/0!</v>
      </c>
    </row>
    <row r="58" spans="1:19" ht="114">
      <c r="A58" s="46">
        <v>256</v>
      </c>
      <c r="B58" s="53" t="s">
        <v>540</v>
      </c>
      <c r="C58" s="50" t="s">
        <v>25</v>
      </c>
      <c r="D58" s="64">
        <v>38</v>
      </c>
      <c r="E58" s="44" t="s">
        <v>710</v>
      </c>
      <c r="F58" s="19" t="s">
        <v>208</v>
      </c>
      <c r="G58" s="19" t="s">
        <v>186</v>
      </c>
      <c r="H58" s="20" t="s">
        <v>191</v>
      </c>
      <c r="I58" s="21" t="s">
        <v>192</v>
      </c>
      <c r="J58" s="33">
        <v>6</v>
      </c>
      <c r="K58" s="34">
        <v>45342</v>
      </c>
      <c r="L58" s="34">
        <v>45646</v>
      </c>
      <c r="M58" s="54">
        <f t="shared" si="4"/>
        <v>43.428571428571431</v>
      </c>
      <c r="N58" s="8"/>
      <c r="O58" s="66"/>
      <c r="P58" s="71"/>
      <c r="Q58" s="73">
        <f t="shared" si="1"/>
        <v>0</v>
      </c>
      <c r="R58" s="73">
        <f t="shared" si="2"/>
        <v>0</v>
      </c>
      <c r="S58" s="73" t="e">
        <f t="shared" si="3"/>
        <v>#DIV/0!</v>
      </c>
    </row>
    <row r="59" spans="1:19" ht="114">
      <c r="A59" s="46">
        <v>257</v>
      </c>
      <c r="B59" s="53" t="s">
        <v>541</v>
      </c>
      <c r="C59" s="50" t="s">
        <v>25</v>
      </c>
      <c r="D59" s="64">
        <v>38</v>
      </c>
      <c r="E59" s="44" t="s">
        <v>710</v>
      </c>
      <c r="F59" s="19" t="s">
        <v>208</v>
      </c>
      <c r="G59" s="19" t="s">
        <v>186</v>
      </c>
      <c r="H59" s="20" t="s">
        <v>213</v>
      </c>
      <c r="I59" s="21" t="s">
        <v>193</v>
      </c>
      <c r="J59" s="33">
        <v>5</v>
      </c>
      <c r="K59" s="34">
        <v>45342</v>
      </c>
      <c r="L59" s="34">
        <v>45641</v>
      </c>
      <c r="M59" s="54">
        <f t="shared" si="4"/>
        <v>42.714285714285715</v>
      </c>
      <c r="N59" s="8"/>
      <c r="O59" s="66"/>
      <c r="P59" s="71"/>
      <c r="Q59" s="73">
        <f t="shared" si="1"/>
        <v>0</v>
      </c>
      <c r="R59" s="73">
        <f t="shared" si="2"/>
        <v>0</v>
      </c>
      <c r="S59" s="73" t="e">
        <f t="shared" si="3"/>
        <v>#DIV/0!</v>
      </c>
    </row>
    <row r="60" spans="1:19" ht="242.25">
      <c r="A60" s="46">
        <v>258</v>
      </c>
      <c r="B60" s="100" t="s">
        <v>542</v>
      </c>
      <c r="C60" s="101" t="s">
        <v>25</v>
      </c>
      <c r="D60" s="107">
        <v>1103002</v>
      </c>
      <c r="E60" s="103" t="s">
        <v>711</v>
      </c>
      <c r="F60" s="103" t="s">
        <v>36</v>
      </c>
      <c r="G60" s="105" t="s">
        <v>529</v>
      </c>
      <c r="H60" s="20" t="s">
        <v>530</v>
      </c>
      <c r="I60" s="21" t="s">
        <v>62</v>
      </c>
      <c r="J60" s="33">
        <v>1</v>
      </c>
      <c r="K60" s="34">
        <v>45352</v>
      </c>
      <c r="L60" s="34">
        <v>45442</v>
      </c>
      <c r="M60" s="54">
        <f t="shared" si="4"/>
        <v>12.857142857142858</v>
      </c>
      <c r="N60" s="8"/>
      <c r="O60" s="66"/>
      <c r="P60" s="71">
        <v>1</v>
      </c>
      <c r="Q60" s="73">
        <f t="shared" ref="Q60:Q61" si="5">P60/J60</f>
        <v>1</v>
      </c>
      <c r="R60" s="73">
        <f t="shared" ref="R60:R61" si="6">N60/J60</f>
        <v>0</v>
      </c>
      <c r="S60" s="73">
        <f t="shared" ref="S60:S61" si="7">N60/P60</f>
        <v>0</v>
      </c>
    </row>
    <row r="61" spans="1:19" ht="242.25">
      <c r="A61" s="46">
        <v>259</v>
      </c>
      <c r="B61" s="53" t="s">
        <v>543</v>
      </c>
      <c r="C61" s="50" t="s">
        <v>25</v>
      </c>
      <c r="D61" s="75">
        <v>1103002</v>
      </c>
      <c r="E61" s="44" t="s">
        <v>711</v>
      </c>
      <c r="F61" s="44" t="s">
        <v>36</v>
      </c>
      <c r="G61" s="19" t="s">
        <v>529</v>
      </c>
      <c r="H61" s="20" t="s">
        <v>531</v>
      </c>
      <c r="I61" s="21" t="s">
        <v>532</v>
      </c>
      <c r="J61" s="33">
        <v>3</v>
      </c>
      <c r="K61" s="34">
        <v>45352</v>
      </c>
      <c r="L61" s="34">
        <v>45595</v>
      </c>
      <c r="M61" s="54">
        <f t="shared" si="4"/>
        <v>34.714285714285715</v>
      </c>
      <c r="N61" s="8"/>
      <c r="O61" s="66"/>
      <c r="P61" s="71">
        <v>1</v>
      </c>
      <c r="Q61" s="73">
        <f t="shared" si="5"/>
        <v>0.33333333333333331</v>
      </c>
      <c r="R61" s="73">
        <f t="shared" si="6"/>
        <v>0</v>
      </c>
      <c r="S61" s="73">
        <f t="shared" si="7"/>
        <v>0</v>
      </c>
    </row>
    <row r="62" spans="1:19">
      <c r="J62">
        <f>SUM(J11:J61)</f>
        <v>280</v>
      </c>
      <c r="N62">
        <f>SUM(N11:N61)</f>
        <v>0</v>
      </c>
      <c r="P62" s="74">
        <f>SUM(P11:P61)</f>
        <v>34</v>
      </c>
      <c r="Q62" s="73">
        <f t="shared" ref="Q62" si="8">P62/J62</f>
        <v>0.12142857142857143</v>
      </c>
      <c r="R62" s="73">
        <f t="shared" ref="R62" si="9">N62/J62</f>
        <v>0</v>
      </c>
      <c r="S62" s="73">
        <f t="shared" ref="S62" si="10">N62/P62</f>
        <v>0</v>
      </c>
    </row>
  </sheetData>
  <autoFilter ref="A10:M61" xr:uid="{00000000-0009-0000-0000-000000000000}">
    <filterColumn colId="3">
      <filters>
        <filter val="10"/>
        <filter val="11"/>
        <filter val="12"/>
        <filter val="14"/>
        <filter val="19"/>
        <filter val="23"/>
        <filter val="24"/>
        <filter val="25"/>
        <filter val="26"/>
        <filter val="28"/>
        <filter val="29"/>
        <filter val="3"/>
        <filter val="32"/>
        <filter val="33"/>
        <filter val="34"/>
        <filter val="35"/>
        <filter val="36"/>
        <filter val="37"/>
        <filter val="38"/>
        <filter val="39"/>
        <filter val="40"/>
        <filter val="6"/>
        <filter val="7"/>
        <filter val="8"/>
        <filter val="9"/>
      </filters>
    </filterColumn>
  </autoFilter>
  <mergeCells count="1">
    <mergeCell ref="B8:O8"/>
  </mergeCells>
  <dataValidations count="1">
    <dataValidation type="list" allowBlank="1" showInputMessage="1" showErrorMessage="1" errorTitle="Entrada no válida" error="Por favor seleccione un elemento de la lista" promptTitle="Seleccione un elemento de la lista" prompt=" Seleccione de la lista si registra la SUSCRIPCIÓN, ó el AVANCE (SEGUIMIENTO) del Plan de Mejoramiento." sqref="C11:C61" xr:uid="{E50FAD34-56A6-4B97-9D62-A2D444E8623A}">
      <formula1>#REF!</formula1>
    </dataValidation>
  </dataValidations>
  <pageMargins left="0.7" right="0.7" top="0.75" bottom="0.75" header="0.3" footer="0.3"/>
  <pageSetup paperSize="9" scale="35" orientation="landscape" horizontalDpi="360" verticalDpi="36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267D9A-5EAC-4B32-8973-2148AE2BB79E}">
  <sheetPr filterMode="1"/>
  <dimension ref="A1:S90"/>
  <sheetViews>
    <sheetView topLeftCell="A46" zoomScale="85" zoomScaleNormal="85" workbookViewId="0">
      <selection activeCell="H44" sqref="H44"/>
    </sheetView>
  </sheetViews>
  <sheetFormatPr baseColWidth="10" defaultColWidth="9.140625" defaultRowHeight="15"/>
  <cols>
    <col min="2" max="2" width="16" customWidth="1"/>
    <col min="3" max="3" width="27" customWidth="1"/>
    <col min="4" max="4" width="21" customWidth="1"/>
    <col min="5" max="5" width="53.85546875" customWidth="1"/>
    <col min="6" max="6" width="36.42578125" customWidth="1"/>
    <col min="7" max="7" width="22" customWidth="1"/>
    <col min="8" max="8" width="31" customWidth="1"/>
    <col min="9" max="15" width="20.7109375" customWidth="1"/>
    <col min="16" max="16" width="20.140625" customWidth="1"/>
    <col min="17" max="17" width="13.85546875" customWidth="1"/>
    <col min="18" max="18" width="13" customWidth="1"/>
    <col min="19" max="19" width="16.5703125" customWidth="1"/>
    <col min="20" max="243" width="8" customWidth="1"/>
  </cols>
  <sheetData>
    <row r="1" spans="1:19" ht="30">
      <c r="B1" s="1" t="s">
        <v>0</v>
      </c>
      <c r="C1" s="1">
        <v>53</v>
      </c>
      <c r="D1" s="3" t="s">
        <v>1</v>
      </c>
    </row>
    <row r="2" spans="1:19" ht="45">
      <c r="B2" s="1" t="s">
        <v>2</v>
      </c>
      <c r="C2" s="1">
        <v>400</v>
      </c>
      <c r="D2" s="3" t="s">
        <v>3</v>
      </c>
    </row>
    <row r="3" spans="1:19">
      <c r="B3" s="1" t="s">
        <v>4</v>
      </c>
      <c r="C3" s="1">
        <v>1</v>
      </c>
    </row>
    <row r="4" spans="1:19">
      <c r="B4" s="1" t="s">
        <v>5</v>
      </c>
      <c r="C4" s="1">
        <v>154</v>
      </c>
    </row>
    <row r="5" spans="1:19">
      <c r="B5" s="1" t="s">
        <v>6</v>
      </c>
      <c r="C5" s="2">
        <v>45271</v>
      </c>
    </row>
    <row r="6" spans="1:19">
      <c r="B6" s="1" t="s">
        <v>7</v>
      </c>
      <c r="C6" s="1">
        <v>0</v>
      </c>
      <c r="D6" s="1" t="s">
        <v>8</v>
      </c>
    </row>
    <row r="8" spans="1:19">
      <c r="A8" s="46" t="s">
        <v>9</v>
      </c>
      <c r="B8" s="240" t="s">
        <v>10</v>
      </c>
      <c r="C8" s="241"/>
      <c r="D8" s="241"/>
      <c r="E8" s="241"/>
      <c r="F8" s="241"/>
      <c r="G8" s="241"/>
      <c r="H8" s="241"/>
      <c r="I8" s="241"/>
      <c r="J8" s="241"/>
      <c r="K8" s="241"/>
      <c r="L8" s="241"/>
      <c r="M8" s="241"/>
      <c r="N8" s="241"/>
      <c r="O8" s="241"/>
    </row>
    <row r="9" spans="1:19">
      <c r="A9" s="47"/>
      <c r="B9" s="47"/>
      <c r="C9" s="46">
        <v>4</v>
      </c>
      <c r="D9" s="46">
        <v>8</v>
      </c>
      <c r="E9" s="46">
        <v>12</v>
      </c>
      <c r="F9" s="46">
        <v>16</v>
      </c>
      <c r="G9" s="46">
        <v>20</v>
      </c>
      <c r="H9" s="46">
        <v>24</v>
      </c>
      <c r="I9" s="46">
        <v>28</v>
      </c>
      <c r="J9" s="46">
        <v>31</v>
      </c>
      <c r="K9" s="46">
        <v>32</v>
      </c>
      <c r="L9" s="46">
        <v>36</v>
      </c>
      <c r="M9" s="46">
        <v>40</v>
      </c>
      <c r="N9" s="46">
        <v>44</v>
      </c>
      <c r="O9" s="46">
        <v>48</v>
      </c>
    </row>
    <row r="10" spans="1:19" ht="30">
      <c r="A10" s="47"/>
      <c r="B10" s="47"/>
      <c r="C10" s="48" t="s">
        <v>11</v>
      </c>
      <c r="D10" s="48" t="s">
        <v>712</v>
      </c>
      <c r="E10" s="48" t="s">
        <v>713</v>
      </c>
      <c r="F10" s="46" t="s">
        <v>714</v>
      </c>
      <c r="G10" s="46" t="s">
        <v>15</v>
      </c>
      <c r="H10" s="46" t="s">
        <v>16</v>
      </c>
      <c r="I10" s="46" t="s">
        <v>17</v>
      </c>
      <c r="J10" s="46" t="s">
        <v>18</v>
      </c>
      <c r="K10" s="46" t="s">
        <v>19</v>
      </c>
      <c r="L10" s="46" t="s">
        <v>20</v>
      </c>
      <c r="M10" s="46" t="s">
        <v>21</v>
      </c>
      <c r="N10" s="46" t="s">
        <v>22</v>
      </c>
      <c r="O10" s="46" t="s">
        <v>23</v>
      </c>
      <c r="P10" s="70" t="s">
        <v>677</v>
      </c>
      <c r="Q10" s="70" t="s">
        <v>678</v>
      </c>
      <c r="R10" s="70" t="s">
        <v>679</v>
      </c>
      <c r="S10" s="70" t="s">
        <v>680</v>
      </c>
    </row>
    <row r="11" spans="1:19" ht="114.75">
      <c r="A11" s="46">
        <v>299</v>
      </c>
      <c r="B11" s="100" t="s">
        <v>583</v>
      </c>
      <c r="C11" s="101" t="s">
        <v>25</v>
      </c>
      <c r="D11" s="102">
        <v>30</v>
      </c>
      <c r="E11" s="103" t="s">
        <v>715</v>
      </c>
      <c r="F11" s="103" t="s">
        <v>42</v>
      </c>
      <c r="G11" s="104" t="s">
        <v>248</v>
      </c>
      <c r="H11" s="6" t="s">
        <v>249</v>
      </c>
      <c r="I11" s="4" t="s">
        <v>250</v>
      </c>
      <c r="J11" s="39">
        <v>2</v>
      </c>
      <c r="K11" s="7">
        <v>45323</v>
      </c>
      <c r="L11" s="7">
        <v>45657</v>
      </c>
      <c r="M11" s="54">
        <f t="shared" ref="M11:M58" si="0">(+L11-K11)/7</f>
        <v>47.714285714285715</v>
      </c>
      <c r="N11" s="8"/>
      <c r="O11" s="66"/>
      <c r="P11" s="71"/>
      <c r="Q11" s="73">
        <f t="shared" ref="Q11:Q33" si="1">P11/J11</f>
        <v>0</v>
      </c>
      <c r="R11" s="73">
        <f t="shared" ref="R11:R33" si="2">N11/J11</f>
        <v>0</v>
      </c>
      <c r="S11" s="73" t="e">
        <f t="shared" ref="S11:S33" si="3">N11/P11</f>
        <v>#DIV/0!</v>
      </c>
    </row>
    <row r="12" spans="1:19" ht="114.75">
      <c r="A12" s="46">
        <v>300</v>
      </c>
      <c r="B12" s="53" t="s">
        <v>584</v>
      </c>
      <c r="C12" s="50" t="s">
        <v>25</v>
      </c>
      <c r="D12" s="64">
        <v>30</v>
      </c>
      <c r="E12" s="44" t="s">
        <v>715</v>
      </c>
      <c r="F12" s="19" t="s">
        <v>247</v>
      </c>
      <c r="G12" s="12" t="s">
        <v>248</v>
      </c>
      <c r="H12" s="6" t="s">
        <v>251</v>
      </c>
      <c r="I12" s="4" t="s">
        <v>252</v>
      </c>
      <c r="J12" s="39">
        <v>1</v>
      </c>
      <c r="K12" s="7">
        <v>45323</v>
      </c>
      <c r="L12" s="7">
        <v>45351</v>
      </c>
      <c r="M12" s="54">
        <f t="shared" si="0"/>
        <v>4</v>
      </c>
      <c r="N12" s="8"/>
      <c r="O12" s="66"/>
      <c r="P12" s="71">
        <v>1</v>
      </c>
      <c r="Q12" s="73">
        <f t="shared" si="1"/>
        <v>1</v>
      </c>
      <c r="R12" s="73">
        <f t="shared" si="2"/>
        <v>0</v>
      </c>
      <c r="S12" s="73">
        <f t="shared" si="3"/>
        <v>0</v>
      </c>
    </row>
    <row r="13" spans="1:19" ht="114.75">
      <c r="A13" s="46">
        <v>301</v>
      </c>
      <c r="B13" s="100" t="s">
        <v>585</v>
      </c>
      <c r="C13" s="101" t="s">
        <v>25</v>
      </c>
      <c r="D13" s="102">
        <v>2</v>
      </c>
      <c r="E13" s="103" t="s">
        <v>716</v>
      </c>
      <c r="F13" s="103" t="s">
        <v>43</v>
      </c>
      <c r="G13" s="104" t="s">
        <v>70</v>
      </c>
      <c r="H13" s="10" t="s">
        <v>72</v>
      </c>
      <c r="I13" s="4" t="s">
        <v>68</v>
      </c>
      <c r="J13" s="4">
        <v>3</v>
      </c>
      <c r="K13" s="7">
        <v>45292</v>
      </c>
      <c r="L13" s="7">
        <v>45657</v>
      </c>
      <c r="M13" s="54">
        <f t="shared" si="0"/>
        <v>52.142857142857146</v>
      </c>
      <c r="N13" s="8"/>
      <c r="O13" s="66"/>
      <c r="P13" s="71"/>
      <c r="Q13" s="73">
        <f t="shared" si="1"/>
        <v>0</v>
      </c>
      <c r="R13" s="73">
        <f t="shared" si="2"/>
        <v>0</v>
      </c>
      <c r="S13" s="73" t="e">
        <f t="shared" si="3"/>
        <v>#DIV/0!</v>
      </c>
    </row>
    <row r="14" spans="1:19" ht="114.75">
      <c r="A14" s="46">
        <v>302</v>
      </c>
      <c r="B14" s="53" t="s">
        <v>586</v>
      </c>
      <c r="C14" s="50" t="s">
        <v>25</v>
      </c>
      <c r="D14" s="64">
        <v>2</v>
      </c>
      <c r="E14" s="44" t="s">
        <v>716</v>
      </c>
      <c r="F14" s="5" t="s">
        <v>69</v>
      </c>
      <c r="G14" s="5" t="s">
        <v>70</v>
      </c>
      <c r="H14" s="10" t="s">
        <v>73</v>
      </c>
      <c r="I14" s="4" t="s">
        <v>74</v>
      </c>
      <c r="J14" s="4">
        <v>6</v>
      </c>
      <c r="K14" s="7">
        <v>45292</v>
      </c>
      <c r="L14" s="7">
        <v>45657</v>
      </c>
      <c r="M14" s="54">
        <f t="shared" si="0"/>
        <v>52.142857142857146</v>
      </c>
      <c r="N14" s="8"/>
      <c r="O14" s="66"/>
      <c r="P14" s="71"/>
      <c r="Q14" s="73">
        <f t="shared" si="1"/>
        <v>0</v>
      </c>
      <c r="R14" s="73">
        <f t="shared" si="2"/>
        <v>0</v>
      </c>
      <c r="S14" s="73" t="e">
        <f t="shared" si="3"/>
        <v>#DIV/0!</v>
      </c>
    </row>
    <row r="15" spans="1:19" ht="100.5">
      <c r="A15" s="46">
        <v>303</v>
      </c>
      <c r="B15" s="100" t="s">
        <v>587</v>
      </c>
      <c r="C15" s="101" t="s">
        <v>25</v>
      </c>
      <c r="D15" s="102">
        <v>2</v>
      </c>
      <c r="E15" s="103" t="s">
        <v>717</v>
      </c>
      <c r="F15" s="103" t="s">
        <v>44</v>
      </c>
      <c r="G15" s="104" t="s">
        <v>70</v>
      </c>
      <c r="H15" s="10" t="s">
        <v>72</v>
      </c>
      <c r="I15" s="4" t="s">
        <v>68</v>
      </c>
      <c r="J15" s="4">
        <v>3</v>
      </c>
      <c r="K15" s="7">
        <v>45292</v>
      </c>
      <c r="L15" s="7">
        <v>45657</v>
      </c>
      <c r="M15" s="54">
        <f t="shared" si="0"/>
        <v>52.142857142857146</v>
      </c>
      <c r="N15" s="8"/>
      <c r="O15" s="66"/>
      <c r="P15" s="71"/>
      <c r="Q15" s="73">
        <f t="shared" si="1"/>
        <v>0</v>
      </c>
      <c r="R15" s="73">
        <f t="shared" si="2"/>
        <v>0</v>
      </c>
      <c r="S15" s="73" t="e">
        <f t="shared" si="3"/>
        <v>#DIV/0!</v>
      </c>
    </row>
    <row r="16" spans="1:19" ht="100.5">
      <c r="A16" s="46">
        <v>304</v>
      </c>
      <c r="B16" s="53" t="s">
        <v>588</v>
      </c>
      <c r="C16" s="50" t="s">
        <v>25</v>
      </c>
      <c r="D16" s="64">
        <v>2</v>
      </c>
      <c r="E16" s="44" t="s">
        <v>717</v>
      </c>
      <c r="F16" s="5" t="s">
        <v>69</v>
      </c>
      <c r="G16" s="5" t="s">
        <v>70</v>
      </c>
      <c r="H16" s="10" t="s">
        <v>73</v>
      </c>
      <c r="I16" s="4" t="s">
        <v>74</v>
      </c>
      <c r="J16" s="4">
        <v>6</v>
      </c>
      <c r="K16" s="7">
        <v>45292</v>
      </c>
      <c r="L16" s="7">
        <v>45657</v>
      </c>
      <c r="M16" s="54">
        <f t="shared" si="0"/>
        <v>52.142857142857146</v>
      </c>
      <c r="N16" s="8"/>
      <c r="O16" s="66"/>
      <c r="P16" s="71"/>
      <c r="Q16" s="73">
        <f t="shared" si="1"/>
        <v>0</v>
      </c>
      <c r="R16" s="73">
        <f t="shared" si="2"/>
        <v>0</v>
      </c>
      <c r="S16" s="73" t="e">
        <f t="shared" si="3"/>
        <v>#DIV/0!</v>
      </c>
    </row>
    <row r="17" spans="1:19" ht="114">
      <c r="A17" s="46">
        <v>305</v>
      </c>
      <c r="B17" s="100" t="s">
        <v>589</v>
      </c>
      <c r="C17" s="101" t="s">
        <v>25</v>
      </c>
      <c r="D17" s="102">
        <v>9</v>
      </c>
      <c r="E17" s="103" t="s">
        <v>718</v>
      </c>
      <c r="F17" s="103" t="s">
        <v>45</v>
      </c>
      <c r="G17" s="104" t="s">
        <v>112</v>
      </c>
      <c r="H17" s="6" t="s">
        <v>113</v>
      </c>
      <c r="I17" s="4" t="s">
        <v>114</v>
      </c>
      <c r="J17" s="22">
        <v>1</v>
      </c>
      <c r="K17" s="7">
        <v>45352</v>
      </c>
      <c r="L17" s="7">
        <v>45381</v>
      </c>
      <c r="M17" s="54">
        <f t="shared" si="0"/>
        <v>4.1428571428571432</v>
      </c>
      <c r="N17" s="8"/>
      <c r="O17" s="66"/>
      <c r="P17" s="71">
        <v>1</v>
      </c>
      <c r="Q17" s="73">
        <f t="shared" si="1"/>
        <v>1</v>
      </c>
      <c r="R17" s="73">
        <f t="shared" si="2"/>
        <v>0</v>
      </c>
      <c r="S17" s="73">
        <f t="shared" si="3"/>
        <v>0</v>
      </c>
    </row>
    <row r="18" spans="1:19" ht="256.5">
      <c r="A18" s="46">
        <v>306</v>
      </c>
      <c r="B18" s="53" t="s">
        <v>590</v>
      </c>
      <c r="C18" s="50" t="s">
        <v>25</v>
      </c>
      <c r="D18" s="64">
        <v>9</v>
      </c>
      <c r="E18" s="44" t="s">
        <v>718</v>
      </c>
      <c r="F18" s="5" t="s">
        <v>94</v>
      </c>
      <c r="G18" s="5" t="s">
        <v>112</v>
      </c>
      <c r="H18" s="6" t="s">
        <v>97</v>
      </c>
      <c r="I18" s="24" t="s">
        <v>98</v>
      </c>
      <c r="J18" s="22">
        <v>1</v>
      </c>
      <c r="K18" s="23">
        <v>45352</v>
      </c>
      <c r="L18" s="23">
        <v>45442</v>
      </c>
      <c r="M18" s="54">
        <f t="shared" si="0"/>
        <v>12.857142857142858</v>
      </c>
      <c r="N18" s="8"/>
      <c r="O18" s="66"/>
      <c r="P18" s="71">
        <v>1</v>
      </c>
      <c r="Q18" s="73">
        <f t="shared" si="1"/>
        <v>1</v>
      </c>
      <c r="R18" s="73">
        <f t="shared" si="2"/>
        <v>0</v>
      </c>
      <c r="S18" s="73">
        <f t="shared" si="3"/>
        <v>0</v>
      </c>
    </row>
    <row r="19" spans="1:19" ht="114">
      <c r="A19" s="46">
        <v>307</v>
      </c>
      <c r="B19" s="53" t="s">
        <v>591</v>
      </c>
      <c r="C19" s="50" t="s">
        <v>25</v>
      </c>
      <c r="D19" s="64">
        <v>9</v>
      </c>
      <c r="E19" s="44" t="s">
        <v>718</v>
      </c>
      <c r="F19" s="5" t="s">
        <v>94</v>
      </c>
      <c r="G19" s="5" t="s">
        <v>112</v>
      </c>
      <c r="H19" s="6" t="s">
        <v>99</v>
      </c>
      <c r="I19" s="4" t="s">
        <v>114</v>
      </c>
      <c r="J19" s="22">
        <v>1</v>
      </c>
      <c r="K19" s="7">
        <v>45352</v>
      </c>
      <c r="L19" s="7">
        <v>45381</v>
      </c>
      <c r="M19" s="54">
        <f t="shared" si="0"/>
        <v>4.1428571428571432</v>
      </c>
      <c r="N19" s="8"/>
      <c r="O19" s="66"/>
      <c r="P19" s="71">
        <v>1</v>
      </c>
      <c r="Q19" s="73">
        <f t="shared" si="1"/>
        <v>1</v>
      </c>
      <c r="R19" s="73">
        <f t="shared" si="2"/>
        <v>0</v>
      </c>
      <c r="S19" s="73">
        <f t="shared" si="3"/>
        <v>0</v>
      </c>
    </row>
    <row r="20" spans="1:19" ht="114">
      <c r="A20" s="46">
        <v>308</v>
      </c>
      <c r="B20" s="53" t="s">
        <v>592</v>
      </c>
      <c r="C20" s="50" t="s">
        <v>25</v>
      </c>
      <c r="D20" s="64">
        <v>9</v>
      </c>
      <c r="E20" s="44" t="s">
        <v>718</v>
      </c>
      <c r="F20" s="5" t="s">
        <v>94</v>
      </c>
      <c r="G20" s="5" t="s">
        <v>112</v>
      </c>
      <c r="H20" s="6" t="s">
        <v>100</v>
      </c>
      <c r="I20" s="4" t="s">
        <v>114</v>
      </c>
      <c r="J20" s="22">
        <v>1</v>
      </c>
      <c r="K20" s="7">
        <v>45383</v>
      </c>
      <c r="L20" s="7">
        <v>45412</v>
      </c>
      <c r="M20" s="54">
        <f t="shared" si="0"/>
        <v>4.1428571428571432</v>
      </c>
      <c r="N20" s="8"/>
      <c r="O20" s="66"/>
      <c r="P20" s="71">
        <v>1</v>
      </c>
      <c r="Q20" s="73">
        <f t="shared" si="1"/>
        <v>1</v>
      </c>
      <c r="R20" s="73">
        <f t="shared" si="2"/>
        <v>0</v>
      </c>
      <c r="S20" s="73">
        <f t="shared" si="3"/>
        <v>0</v>
      </c>
    </row>
    <row r="21" spans="1:19" ht="114">
      <c r="A21" s="46">
        <v>309</v>
      </c>
      <c r="B21" s="53" t="s">
        <v>593</v>
      </c>
      <c r="C21" s="50" t="s">
        <v>25</v>
      </c>
      <c r="D21" s="64">
        <v>9</v>
      </c>
      <c r="E21" s="44" t="s">
        <v>718</v>
      </c>
      <c r="F21" s="5" t="s">
        <v>94</v>
      </c>
      <c r="G21" s="5" t="s">
        <v>112</v>
      </c>
      <c r="H21" s="6" t="s">
        <v>101</v>
      </c>
      <c r="I21" s="4" t="s">
        <v>102</v>
      </c>
      <c r="J21" s="22">
        <v>1</v>
      </c>
      <c r="K21" s="7">
        <v>45413</v>
      </c>
      <c r="L21" s="7">
        <v>45473</v>
      </c>
      <c r="M21" s="54">
        <f t="shared" si="0"/>
        <v>8.5714285714285712</v>
      </c>
      <c r="N21" s="8"/>
      <c r="O21" s="66"/>
      <c r="P21" s="71">
        <v>1</v>
      </c>
      <c r="Q21" s="73">
        <f t="shared" si="1"/>
        <v>1</v>
      </c>
      <c r="R21" s="73">
        <f t="shared" si="2"/>
        <v>0</v>
      </c>
      <c r="S21" s="73">
        <f t="shared" si="3"/>
        <v>0</v>
      </c>
    </row>
    <row r="22" spans="1:19" ht="114">
      <c r="A22" s="46">
        <v>310</v>
      </c>
      <c r="B22" s="53" t="s">
        <v>594</v>
      </c>
      <c r="C22" s="50" t="s">
        <v>25</v>
      </c>
      <c r="D22" s="64">
        <v>9</v>
      </c>
      <c r="E22" s="44" t="s">
        <v>718</v>
      </c>
      <c r="F22" s="5" t="s">
        <v>94</v>
      </c>
      <c r="G22" s="5" t="s">
        <v>112</v>
      </c>
      <c r="H22" s="6" t="s">
        <v>103</v>
      </c>
      <c r="I22" s="4" t="s">
        <v>104</v>
      </c>
      <c r="J22" s="22">
        <v>1</v>
      </c>
      <c r="K22" s="7">
        <v>45474</v>
      </c>
      <c r="L22" s="7">
        <v>45565</v>
      </c>
      <c r="M22" s="54">
        <f t="shared" si="0"/>
        <v>13</v>
      </c>
      <c r="N22" s="8"/>
      <c r="O22" s="66"/>
      <c r="P22" s="72"/>
      <c r="Q22" s="73">
        <f t="shared" si="1"/>
        <v>0</v>
      </c>
      <c r="R22" s="73">
        <f t="shared" si="2"/>
        <v>0</v>
      </c>
      <c r="S22" s="73" t="e">
        <f t="shared" si="3"/>
        <v>#DIV/0!</v>
      </c>
    </row>
    <row r="23" spans="1:19" ht="114">
      <c r="A23" s="46">
        <v>311</v>
      </c>
      <c r="B23" s="53" t="s">
        <v>595</v>
      </c>
      <c r="C23" s="50" t="s">
        <v>25</v>
      </c>
      <c r="D23" s="64">
        <v>9</v>
      </c>
      <c r="E23" s="44" t="s">
        <v>718</v>
      </c>
      <c r="F23" s="5" t="s">
        <v>94</v>
      </c>
      <c r="G23" s="5" t="s">
        <v>112</v>
      </c>
      <c r="H23" s="6" t="s">
        <v>105</v>
      </c>
      <c r="I23" s="4" t="s">
        <v>106</v>
      </c>
      <c r="J23" s="22">
        <v>1</v>
      </c>
      <c r="K23" s="7">
        <v>45566</v>
      </c>
      <c r="L23" s="7">
        <v>45596</v>
      </c>
      <c r="M23" s="54">
        <f t="shared" si="0"/>
        <v>4.2857142857142856</v>
      </c>
      <c r="N23" s="8"/>
      <c r="O23" s="66"/>
      <c r="P23" s="72"/>
      <c r="Q23" s="73">
        <f t="shared" si="1"/>
        <v>0</v>
      </c>
      <c r="R23" s="73">
        <f t="shared" si="2"/>
        <v>0</v>
      </c>
      <c r="S23" s="73" t="e">
        <f t="shared" si="3"/>
        <v>#DIV/0!</v>
      </c>
    </row>
    <row r="24" spans="1:19" ht="114">
      <c r="A24" s="46">
        <v>312</v>
      </c>
      <c r="B24" s="53" t="s">
        <v>596</v>
      </c>
      <c r="C24" s="50" t="s">
        <v>25</v>
      </c>
      <c r="D24" s="64">
        <v>9</v>
      </c>
      <c r="E24" s="44" t="s">
        <v>718</v>
      </c>
      <c r="F24" s="5" t="s">
        <v>94</v>
      </c>
      <c r="G24" s="5" t="s">
        <v>112</v>
      </c>
      <c r="H24" s="6" t="s">
        <v>107</v>
      </c>
      <c r="I24" s="24" t="s">
        <v>68</v>
      </c>
      <c r="J24" s="22">
        <v>1</v>
      </c>
      <c r="K24" s="7">
        <v>45597</v>
      </c>
      <c r="L24" s="7">
        <v>45626</v>
      </c>
      <c r="M24" s="54">
        <f t="shared" si="0"/>
        <v>4.1428571428571432</v>
      </c>
      <c r="N24" s="8"/>
      <c r="O24" s="66"/>
      <c r="P24" s="72"/>
      <c r="Q24" s="73">
        <f t="shared" si="1"/>
        <v>0</v>
      </c>
      <c r="R24" s="73">
        <f t="shared" si="2"/>
        <v>0</v>
      </c>
      <c r="S24" s="73" t="e">
        <f t="shared" si="3"/>
        <v>#DIV/0!</v>
      </c>
    </row>
    <row r="25" spans="1:19" ht="114">
      <c r="A25" s="46">
        <v>313</v>
      </c>
      <c r="B25" s="53" t="s">
        <v>597</v>
      </c>
      <c r="C25" s="50" t="s">
        <v>25</v>
      </c>
      <c r="D25" s="64">
        <v>9</v>
      </c>
      <c r="E25" s="44" t="s">
        <v>718</v>
      </c>
      <c r="F25" s="5" t="s">
        <v>94</v>
      </c>
      <c r="G25" s="5" t="s">
        <v>112</v>
      </c>
      <c r="H25" s="6" t="s">
        <v>108</v>
      </c>
      <c r="I25" s="24" t="s">
        <v>109</v>
      </c>
      <c r="J25" s="22">
        <v>1</v>
      </c>
      <c r="K25" s="7">
        <v>45627</v>
      </c>
      <c r="L25" s="7">
        <v>45687</v>
      </c>
      <c r="M25" s="54">
        <f t="shared" si="0"/>
        <v>8.5714285714285712</v>
      </c>
      <c r="N25" s="8"/>
      <c r="O25" s="66"/>
      <c r="P25" s="72"/>
      <c r="Q25" s="73">
        <f t="shared" si="1"/>
        <v>0</v>
      </c>
      <c r="R25" s="73">
        <f t="shared" si="2"/>
        <v>0</v>
      </c>
      <c r="S25" s="73" t="e">
        <f t="shared" si="3"/>
        <v>#DIV/0!</v>
      </c>
    </row>
    <row r="26" spans="1:19" ht="114">
      <c r="A26" s="46">
        <v>314</v>
      </c>
      <c r="B26" s="53" t="s">
        <v>598</v>
      </c>
      <c r="C26" s="50" t="s">
        <v>25</v>
      </c>
      <c r="D26" s="64">
        <v>9</v>
      </c>
      <c r="E26" s="44" t="s">
        <v>718</v>
      </c>
      <c r="F26" s="5" t="s">
        <v>94</v>
      </c>
      <c r="G26" s="5" t="s">
        <v>112</v>
      </c>
      <c r="H26" s="6" t="s">
        <v>110</v>
      </c>
      <c r="I26" s="24" t="s">
        <v>111</v>
      </c>
      <c r="J26" s="22">
        <v>1</v>
      </c>
      <c r="K26" s="7">
        <v>45627</v>
      </c>
      <c r="L26" s="7">
        <v>45687</v>
      </c>
      <c r="M26" s="54">
        <f t="shared" si="0"/>
        <v>8.5714285714285712</v>
      </c>
      <c r="N26" s="8"/>
      <c r="O26" s="66"/>
      <c r="P26" s="72"/>
      <c r="Q26" s="73">
        <f t="shared" si="1"/>
        <v>0</v>
      </c>
      <c r="R26" s="73">
        <f t="shared" si="2"/>
        <v>0</v>
      </c>
      <c r="S26" s="73" t="e">
        <f t="shared" si="3"/>
        <v>#DIV/0!</v>
      </c>
    </row>
    <row r="27" spans="1:19" ht="114">
      <c r="A27" s="46">
        <v>315</v>
      </c>
      <c r="B27" s="100" t="s">
        <v>599</v>
      </c>
      <c r="C27" s="101" t="s">
        <v>25</v>
      </c>
      <c r="D27" s="102">
        <v>38</v>
      </c>
      <c r="E27" s="103" t="s">
        <v>719</v>
      </c>
      <c r="F27" s="103" t="s">
        <v>46</v>
      </c>
      <c r="G27" s="105" t="s">
        <v>186</v>
      </c>
      <c r="H27" s="20" t="s">
        <v>209</v>
      </c>
      <c r="I27" s="21" t="s">
        <v>193</v>
      </c>
      <c r="J27" s="33">
        <v>5</v>
      </c>
      <c r="K27" s="34">
        <v>45342</v>
      </c>
      <c r="L27" s="34">
        <v>45641</v>
      </c>
      <c r="M27" s="54">
        <f t="shared" si="0"/>
        <v>42.714285714285715</v>
      </c>
      <c r="N27" s="8"/>
      <c r="O27" s="66"/>
      <c r="P27" s="72"/>
      <c r="Q27" s="73">
        <f t="shared" si="1"/>
        <v>0</v>
      </c>
      <c r="R27" s="73">
        <f t="shared" si="2"/>
        <v>0</v>
      </c>
      <c r="S27" s="73" t="e">
        <f t="shared" si="3"/>
        <v>#DIV/0!</v>
      </c>
    </row>
    <row r="28" spans="1:19" ht="114">
      <c r="A28" s="46">
        <v>316</v>
      </c>
      <c r="B28" s="53" t="s">
        <v>600</v>
      </c>
      <c r="C28" s="50" t="s">
        <v>25</v>
      </c>
      <c r="D28" s="64">
        <v>38</v>
      </c>
      <c r="E28" s="44" t="s">
        <v>719</v>
      </c>
      <c r="F28" s="19" t="s">
        <v>208</v>
      </c>
      <c r="G28" s="19" t="s">
        <v>186</v>
      </c>
      <c r="H28" s="20" t="s">
        <v>210</v>
      </c>
      <c r="I28" s="21" t="s">
        <v>187</v>
      </c>
      <c r="J28" s="33">
        <v>3</v>
      </c>
      <c r="K28" s="34">
        <v>45342</v>
      </c>
      <c r="L28" s="34">
        <v>45371</v>
      </c>
      <c r="M28" s="54">
        <f t="shared" si="0"/>
        <v>4.1428571428571432</v>
      </c>
      <c r="N28" s="8"/>
      <c r="O28" s="66"/>
      <c r="P28" s="72"/>
      <c r="Q28" s="73">
        <f t="shared" si="1"/>
        <v>0</v>
      </c>
      <c r="R28" s="73">
        <f t="shared" si="2"/>
        <v>0</v>
      </c>
      <c r="S28" s="73" t="e">
        <f t="shared" si="3"/>
        <v>#DIV/0!</v>
      </c>
    </row>
    <row r="29" spans="1:19" ht="114">
      <c r="A29" s="46">
        <v>317</v>
      </c>
      <c r="B29" s="53" t="s">
        <v>601</v>
      </c>
      <c r="C29" s="50" t="s">
        <v>25</v>
      </c>
      <c r="D29" s="64">
        <v>38</v>
      </c>
      <c r="E29" s="44" t="s">
        <v>719</v>
      </c>
      <c r="F29" s="19" t="s">
        <v>208</v>
      </c>
      <c r="G29" s="19" t="s">
        <v>186</v>
      </c>
      <c r="H29" s="20" t="s">
        <v>211</v>
      </c>
      <c r="I29" s="21" t="s">
        <v>188</v>
      </c>
      <c r="J29" s="33">
        <v>4</v>
      </c>
      <c r="K29" s="34">
        <v>45342</v>
      </c>
      <c r="L29" s="34">
        <v>45626</v>
      </c>
      <c r="M29" s="54">
        <f t="shared" si="0"/>
        <v>40.571428571428569</v>
      </c>
      <c r="N29" s="8"/>
      <c r="O29" s="66"/>
      <c r="P29" s="72"/>
      <c r="Q29" s="73">
        <f t="shared" si="1"/>
        <v>0</v>
      </c>
      <c r="R29" s="73">
        <f t="shared" si="2"/>
        <v>0</v>
      </c>
      <c r="S29" s="73" t="e">
        <f t="shared" si="3"/>
        <v>#DIV/0!</v>
      </c>
    </row>
    <row r="30" spans="1:19" ht="114">
      <c r="A30" s="46">
        <v>318</v>
      </c>
      <c r="B30" s="53" t="s">
        <v>602</v>
      </c>
      <c r="C30" s="50" t="s">
        <v>25</v>
      </c>
      <c r="D30" s="64">
        <v>38</v>
      </c>
      <c r="E30" s="44" t="s">
        <v>719</v>
      </c>
      <c r="F30" s="19" t="s">
        <v>208</v>
      </c>
      <c r="G30" s="19" t="s">
        <v>186</v>
      </c>
      <c r="H30" s="20" t="s">
        <v>212</v>
      </c>
      <c r="I30" s="21" t="s">
        <v>189</v>
      </c>
      <c r="J30" s="33">
        <v>12</v>
      </c>
      <c r="K30" s="34">
        <v>45342</v>
      </c>
      <c r="L30" s="34">
        <v>45641</v>
      </c>
      <c r="M30" s="54">
        <f t="shared" si="0"/>
        <v>42.714285714285715</v>
      </c>
      <c r="N30" s="8"/>
      <c r="O30" s="66"/>
      <c r="P30" s="72"/>
      <c r="Q30" s="73">
        <f t="shared" si="1"/>
        <v>0</v>
      </c>
      <c r="R30" s="73">
        <f t="shared" si="2"/>
        <v>0</v>
      </c>
      <c r="S30" s="73" t="e">
        <f t="shared" si="3"/>
        <v>#DIV/0!</v>
      </c>
    </row>
    <row r="31" spans="1:19" ht="114">
      <c r="A31" s="46">
        <v>319</v>
      </c>
      <c r="B31" s="53" t="s">
        <v>603</v>
      </c>
      <c r="C31" s="50" t="s">
        <v>25</v>
      </c>
      <c r="D31" s="64">
        <v>38</v>
      </c>
      <c r="E31" s="44" t="s">
        <v>719</v>
      </c>
      <c r="F31" s="19" t="s">
        <v>208</v>
      </c>
      <c r="G31" s="19" t="s">
        <v>186</v>
      </c>
      <c r="H31" s="20" t="s">
        <v>191</v>
      </c>
      <c r="I31" s="21" t="s">
        <v>190</v>
      </c>
      <c r="J31" s="33">
        <v>6</v>
      </c>
      <c r="K31" s="34">
        <v>45342</v>
      </c>
      <c r="L31" s="34">
        <v>45626</v>
      </c>
      <c r="M31" s="54">
        <f t="shared" si="0"/>
        <v>40.571428571428569</v>
      </c>
      <c r="N31" s="8"/>
      <c r="O31" s="66"/>
      <c r="P31" s="72"/>
      <c r="Q31" s="73">
        <f t="shared" si="1"/>
        <v>0</v>
      </c>
      <c r="R31" s="73">
        <f t="shared" si="2"/>
        <v>0</v>
      </c>
      <c r="S31" s="73" t="e">
        <f t="shared" si="3"/>
        <v>#DIV/0!</v>
      </c>
    </row>
    <row r="32" spans="1:19" ht="114">
      <c r="A32" s="46">
        <v>320</v>
      </c>
      <c r="B32" s="53" t="s">
        <v>604</v>
      </c>
      <c r="C32" s="50" t="s">
        <v>25</v>
      </c>
      <c r="D32" s="64">
        <v>38</v>
      </c>
      <c r="E32" s="44" t="s">
        <v>719</v>
      </c>
      <c r="F32" s="19" t="s">
        <v>208</v>
      </c>
      <c r="G32" s="19" t="s">
        <v>186</v>
      </c>
      <c r="H32" s="20" t="s">
        <v>213</v>
      </c>
      <c r="I32" s="21" t="s">
        <v>192</v>
      </c>
      <c r="J32" s="33">
        <v>6</v>
      </c>
      <c r="K32" s="34">
        <v>45342</v>
      </c>
      <c r="L32" s="34">
        <v>45646</v>
      </c>
      <c r="M32" s="54">
        <f t="shared" si="0"/>
        <v>43.428571428571431</v>
      </c>
      <c r="N32" s="8"/>
      <c r="O32" s="66"/>
      <c r="P32" s="72"/>
      <c r="Q32" s="73">
        <f t="shared" si="1"/>
        <v>0</v>
      </c>
      <c r="R32" s="73">
        <f t="shared" si="2"/>
        <v>0</v>
      </c>
      <c r="S32" s="73" t="e">
        <f t="shared" si="3"/>
        <v>#DIV/0!</v>
      </c>
    </row>
    <row r="33" spans="1:19" ht="114">
      <c r="A33" s="46">
        <v>321</v>
      </c>
      <c r="B33" s="100" t="s">
        <v>605</v>
      </c>
      <c r="C33" s="101" t="s">
        <v>25</v>
      </c>
      <c r="D33" s="102">
        <v>38</v>
      </c>
      <c r="E33" s="103" t="s">
        <v>720</v>
      </c>
      <c r="F33" s="103" t="s">
        <v>47</v>
      </c>
      <c r="G33" s="105" t="s">
        <v>186</v>
      </c>
      <c r="H33" s="20" t="s">
        <v>209</v>
      </c>
      <c r="I33" s="21" t="s">
        <v>193</v>
      </c>
      <c r="J33" s="33">
        <v>5</v>
      </c>
      <c r="K33" s="34">
        <v>45342</v>
      </c>
      <c r="L33" s="34">
        <v>45641</v>
      </c>
      <c r="M33" s="54">
        <f t="shared" si="0"/>
        <v>42.714285714285715</v>
      </c>
      <c r="N33" s="8"/>
      <c r="O33" s="66"/>
      <c r="P33" s="72"/>
      <c r="Q33" s="73">
        <f t="shared" si="1"/>
        <v>0</v>
      </c>
      <c r="R33" s="73">
        <f t="shared" si="2"/>
        <v>0</v>
      </c>
      <c r="S33" s="73" t="e">
        <f t="shared" si="3"/>
        <v>#DIV/0!</v>
      </c>
    </row>
    <row r="34" spans="1:19" ht="114">
      <c r="A34" s="46">
        <v>322</v>
      </c>
      <c r="B34" s="53" t="s">
        <v>606</v>
      </c>
      <c r="C34" s="50" t="s">
        <v>25</v>
      </c>
      <c r="D34" s="64">
        <v>38</v>
      </c>
      <c r="E34" s="44" t="s">
        <v>720</v>
      </c>
      <c r="F34" s="19" t="s">
        <v>208</v>
      </c>
      <c r="G34" s="19" t="s">
        <v>186</v>
      </c>
      <c r="H34" s="20" t="s">
        <v>210</v>
      </c>
      <c r="I34" s="21" t="s">
        <v>187</v>
      </c>
      <c r="J34" s="33">
        <v>3</v>
      </c>
      <c r="K34" s="34">
        <v>45342</v>
      </c>
      <c r="L34" s="34">
        <v>45371</v>
      </c>
      <c r="M34" s="54">
        <f t="shared" si="0"/>
        <v>4.1428571428571432</v>
      </c>
      <c r="N34" s="8"/>
      <c r="O34" s="66"/>
      <c r="P34" s="72"/>
      <c r="Q34" s="73">
        <f t="shared" ref="Q34:Q90" si="4">P34/J34</f>
        <v>0</v>
      </c>
      <c r="R34" s="73">
        <f t="shared" ref="R34:R90" si="5">N34/J34</f>
        <v>0</v>
      </c>
      <c r="S34" s="73" t="e">
        <f t="shared" ref="S34:S90" si="6">N34/P34</f>
        <v>#DIV/0!</v>
      </c>
    </row>
    <row r="35" spans="1:19" ht="114">
      <c r="A35" s="46">
        <v>323</v>
      </c>
      <c r="B35" s="53" t="s">
        <v>607</v>
      </c>
      <c r="C35" s="50" t="s">
        <v>25</v>
      </c>
      <c r="D35" s="64">
        <v>38</v>
      </c>
      <c r="E35" s="44" t="s">
        <v>720</v>
      </c>
      <c r="F35" s="19" t="s">
        <v>208</v>
      </c>
      <c r="G35" s="19" t="s">
        <v>186</v>
      </c>
      <c r="H35" s="20" t="s">
        <v>211</v>
      </c>
      <c r="I35" s="21" t="s">
        <v>188</v>
      </c>
      <c r="J35" s="33">
        <v>4</v>
      </c>
      <c r="K35" s="34">
        <v>45342</v>
      </c>
      <c r="L35" s="34">
        <v>45626</v>
      </c>
      <c r="M35" s="54">
        <f t="shared" si="0"/>
        <v>40.571428571428569</v>
      </c>
      <c r="N35" s="8"/>
      <c r="O35" s="66"/>
      <c r="P35" s="72"/>
      <c r="Q35" s="73">
        <f t="shared" si="4"/>
        <v>0</v>
      </c>
      <c r="R35" s="73">
        <f t="shared" si="5"/>
        <v>0</v>
      </c>
      <c r="S35" s="73" t="e">
        <f t="shared" si="6"/>
        <v>#DIV/0!</v>
      </c>
    </row>
    <row r="36" spans="1:19" ht="114">
      <c r="A36" s="46">
        <v>324</v>
      </c>
      <c r="B36" s="53" t="s">
        <v>608</v>
      </c>
      <c r="C36" s="50" t="s">
        <v>25</v>
      </c>
      <c r="D36" s="64">
        <v>38</v>
      </c>
      <c r="E36" s="44" t="s">
        <v>720</v>
      </c>
      <c r="F36" s="19" t="s">
        <v>208</v>
      </c>
      <c r="G36" s="19" t="s">
        <v>186</v>
      </c>
      <c r="H36" s="20" t="s">
        <v>212</v>
      </c>
      <c r="I36" s="21" t="s">
        <v>189</v>
      </c>
      <c r="J36" s="33">
        <v>12</v>
      </c>
      <c r="K36" s="34">
        <v>45342</v>
      </c>
      <c r="L36" s="34">
        <v>45641</v>
      </c>
      <c r="M36" s="54">
        <f t="shared" si="0"/>
        <v>42.714285714285715</v>
      </c>
      <c r="N36" s="8"/>
      <c r="O36" s="66"/>
      <c r="P36" s="72"/>
      <c r="Q36" s="73">
        <f t="shared" si="4"/>
        <v>0</v>
      </c>
      <c r="R36" s="73">
        <f t="shared" si="5"/>
        <v>0</v>
      </c>
      <c r="S36" s="73" t="e">
        <f t="shared" si="6"/>
        <v>#DIV/0!</v>
      </c>
    </row>
    <row r="37" spans="1:19" ht="114">
      <c r="A37" s="46">
        <v>325</v>
      </c>
      <c r="B37" s="53" t="s">
        <v>609</v>
      </c>
      <c r="C37" s="50" t="s">
        <v>25</v>
      </c>
      <c r="D37" s="64">
        <v>38</v>
      </c>
      <c r="E37" s="44" t="s">
        <v>720</v>
      </c>
      <c r="F37" s="19" t="s">
        <v>208</v>
      </c>
      <c r="G37" s="19" t="s">
        <v>186</v>
      </c>
      <c r="H37" s="20" t="s">
        <v>191</v>
      </c>
      <c r="I37" s="21" t="s">
        <v>190</v>
      </c>
      <c r="J37" s="33">
        <v>6</v>
      </c>
      <c r="K37" s="34">
        <v>45342</v>
      </c>
      <c r="L37" s="34">
        <v>45626</v>
      </c>
      <c r="M37" s="54">
        <f t="shared" si="0"/>
        <v>40.571428571428569</v>
      </c>
      <c r="N37" s="8"/>
      <c r="O37" s="66"/>
      <c r="P37" s="72"/>
      <c r="Q37" s="73">
        <f t="shared" si="4"/>
        <v>0</v>
      </c>
      <c r="R37" s="73">
        <f t="shared" si="5"/>
        <v>0</v>
      </c>
      <c r="S37" s="73" t="e">
        <f t="shared" si="6"/>
        <v>#DIV/0!</v>
      </c>
    </row>
    <row r="38" spans="1:19" ht="114">
      <c r="A38" s="46">
        <v>326</v>
      </c>
      <c r="B38" s="53" t="s">
        <v>610</v>
      </c>
      <c r="C38" s="50" t="s">
        <v>25</v>
      </c>
      <c r="D38" s="64">
        <v>38</v>
      </c>
      <c r="E38" s="44" t="s">
        <v>720</v>
      </c>
      <c r="F38" s="19" t="s">
        <v>208</v>
      </c>
      <c r="G38" s="19" t="s">
        <v>186</v>
      </c>
      <c r="H38" s="20" t="s">
        <v>213</v>
      </c>
      <c r="I38" s="21" t="s">
        <v>192</v>
      </c>
      <c r="J38" s="33">
        <v>6</v>
      </c>
      <c r="K38" s="34">
        <v>45342</v>
      </c>
      <c r="L38" s="34">
        <v>45646</v>
      </c>
      <c r="M38" s="54">
        <f t="shared" si="0"/>
        <v>43.428571428571431</v>
      </c>
      <c r="N38" s="8"/>
      <c r="O38" s="66"/>
      <c r="P38" s="72"/>
      <c r="Q38" s="73">
        <f t="shared" si="4"/>
        <v>0</v>
      </c>
      <c r="R38" s="73">
        <f t="shared" si="5"/>
        <v>0</v>
      </c>
      <c r="S38" s="73" t="e">
        <f t="shared" si="6"/>
        <v>#DIV/0!</v>
      </c>
    </row>
    <row r="39" spans="1:19" ht="114.75">
      <c r="A39" s="46">
        <v>327</v>
      </c>
      <c r="B39" s="100" t="s">
        <v>611</v>
      </c>
      <c r="C39" s="101" t="s">
        <v>25</v>
      </c>
      <c r="D39" s="102">
        <v>21</v>
      </c>
      <c r="E39" s="103" t="s">
        <v>721</v>
      </c>
      <c r="F39" s="103" t="s">
        <v>48</v>
      </c>
      <c r="G39" s="104" t="s">
        <v>175</v>
      </c>
      <c r="H39" s="13" t="s">
        <v>182</v>
      </c>
      <c r="I39" s="4" t="s">
        <v>78</v>
      </c>
      <c r="J39" s="4">
        <v>1</v>
      </c>
      <c r="K39" s="7">
        <v>45505</v>
      </c>
      <c r="L39" s="7">
        <v>45534</v>
      </c>
      <c r="M39" s="54">
        <f t="shared" si="0"/>
        <v>4.1428571428571432</v>
      </c>
      <c r="N39" s="8"/>
      <c r="O39" s="66"/>
      <c r="P39" s="72"/>
      <c r="Q39" s="73">
        <f t="shared" si="4"/>
        <v>0</v>
      </c>
      <c r="R39" s="73">
        <f t="shared" si="5"/>
        <v>0</v>
      </c>
      <c r="S39" s="73" t="e">
        <f t="shared" si="6"/>
        <v>#DIV/0!</v>
      </c>
    </row>
    <row r="40" spans="1:19" ht="153.75" customHeight="1">
      <c r="A40" s="46">
        <v>328</v>
      </c>
      <c r="B40" s="53" t="s">
        <v>612</v>
      </c>
      <c r="C40" s="50" t="s">
        <v>25</v>
      </c>
      <c r="D40" s="64">
        <v>21</v>
      </c>
      <c r="E40" s="44" t="s">
        <v>721</v>
      </c>
      <c r="F40" s="19" t="s">
        <v>174</v>
      </c>
      <c r="G40" s="5" t="s">
        <v>175</v>
      </c>
      <c r="H40" s="13" t="s">
        <v>178</v>
      </c>
      <c r="I40" s="4" t="s">
        <v>68</v>
      </c>
      <c r="J40" s="4">
        <v>11</v>
      </c>
      <c r="K40" s="7">
        <v>45323</v>
      </c>
      <c r="L40" s="7">
        <v>45641</v>
      </c>
      <c r="M40" s="54">
        <f t="shared" si="0"/>
        <v>45.428571428571431</v>
      </c>
      <c r="N40" s="8"/>
      <c r="O40" s="66"/>
      <c r="P40" s="72"/>
      <c r="Q40" s="73">
        <f t="shared" si="4"/>
        <v>0</v>
      </c>
      <c r="R40" s="73">
        <f t="shared" si="5"/>
        <v>0</v>
      </c>
      <c r="S40" s="73" t="e">
        <f t="shared" si="6"/>
        <v>#DIV/0!</v>
      </c>
    </row>
    <row r="41" spans="1:19" ht="153.75" customHeight="1">
      <c r="A41" s="46">
        <v>329</v>
      </c>
      <c r="B41" s="53" t="s">
        <v>613</v>
      </c>
      <c r="C41" s="50" t="s">
        <v>25</v>
      </c>
      <c r="D41" s="64">
        <v>21</v>
      </c>
      <c r="E41" s="44" t="s">
        <v>721</v>
      </c>
      <c r="F41" s="19" t="s">
        <v>174</v>
      </c>
      <c r="G41" s="5" t="s">
        <v>175</v>
      </c>
      <c r="H41" s="13" t="s">
        <v>179</v>
      </c>
      <c r="I41" s="4" t="s">
        <v>180</v>
      </c>
      <c r="J41" s="4">
        <v>5</v>
      </c>
      <c r="K41" s="7">
        <v>45323</v>
      </c>
      <c r="L41" s="7">
        <v>45473</v>
      </c>
      <c r="M41" s="54">
        <f t="shared" si="0"/>
        <v>21.428571428571427</v>
      </c>
      <c r="N41" s="69"/>
      <c r="O41" s="66"/>
      <c r="P41" s="72">
        <v>1</v>
      </c>
      <c r="Q41" s="73">
        <f t="shared" si="4"/>
        <v>0.2</v>
      </c>
      <c r="R41" s="73">
        <f t="shared" si="5"/>
        <v>0</v>
      </c>
      <c r="S41" s="73">
        <f t="shared" si="6"/>
        <v>0</v>
      </c>
    </row>
    <row r="42" spans="1:19" ht="153.75" customHeight="1">
      <c r="A42" s="46">
        <v>330</v>
      </c>
      <c r="B42" s="53" t="s">
        <v>614</v>
      </c>
      <c r="C42" s="50" t="s">
        <v>25</v>
      </c>
      <c r="D42" s="64">
        <v>21</v>
      </c>
      <c r="E42" s="44" t="s">
        <v>721</v>
      </c>
      <c r="F42" s="19" t="s">
        <v>174</v>
      </c>
      <c r="G42" s="5" t="s">
        <v>175</v>
      </c>
      <c r="H42" s="13" t="s">
        <v>181</v>
      </c>
      <c r="I42" s="5" t="s">
        <v>78</v>
      </c>
      <c r="J42" s="4">
        <v>15</v>
      </c>
      <c r="K42" s="7">
        <v>45474</v>
      </c>
      <c r="L42" s="7">
        <v>45503</v>
      </c>
      <c r="M42" s="54">
        <f t="shared" si="0"/>
        <v>4.1428571428571432</v>
      </c>
      <c r="N42" s="8"/>
      <c r="O42" s="66"/>
      <c r="P42" s="72"/>
      <c r="Q42" s="73">
        <f t="shared" si="4"/>
        <v>0</v>
      </c>
      <c r="R42" s="73">
        <f t="shared" si="5"/>
        <v>0</v>
      </c>
      <c r="S42" s="73" t="e">
        <f t="shared" si="6"/>
        <v>#DIV/0!</v>
      </c>
    </row>
    <row r="43" spans="1:19" ht="114.75">
      <c r="A43" s="46">
        <v>331</v>
      </c>
      <c r="B43" s="100" t="s">
        <v>615</v>
      </c>
      <c r="C43" s="101" t="s">
        <v>25</v>
      </c>
      <c r="D43" s="102">
        <v>13</v>
      </c>
      <c r="E43" s="103" t="s">
        <v>722</v>
      </c>
      <c r="F43" s="103" t="s">
        <v>49</v>
      </c>
      <c r="G43" s="104" t="s">
        <v>269</v>
      </c>
      <c r="H43" s="13" t="s">
        <v>666</v>
      </c>
      <c r="I43" s="4" t="s">
        <v>78</v>
      </c>
      <c r="J43" s="4">
        <v>1</v>
      </c>
      <c r="K43" s="7">
        <v>45323</v>
      </c>
      <c r="L43" s="7">
        <v>45337</v>
      </c>
      <c r="M43" s="54">
        <f t="shared" si="0"/>
        <v>2</v>
      </c>
      <c r="N43" s="8"/>
      <c r="O43" s="66"/>
      <c r="P43" s="72">
        <v>1</v>
      </c>
      <c r="Q43" s="73">
        <f t="shared" si="4"/>
        <v>1</v>
      </c>
      <c r="R43" s="73">
        <f t="shared" si="5"/>
        <v>0</v>
      </c>
      <c r="S43" s="73">
        <f t="shared" si="6"/>
        <v>0</v>
      </c>
    </row>
    <row r="44" spans="1:19" ht="100.5">
      <c r="A44" s="46">
        <v>332</v>
      </c>
      <c r="B44" s="53" t="s">
        <v>616</v>
      </c>
      <c r="C44" s="50" t="s">
        <v>25</v>
      </c>
      <c r="D44" s="64">
        <v>13</v>
      </c>
      <c r="E44" s="44" t="s">
        <v>722</v>
      </c>
      <c r="F44" s="5" t="s">
        <v>135</v>
      </c>
      <c r="G44" s="5" t="s">
        <v>270</v>
      </c>
      <c r="H44" s="13" t="s">
        <v>667</v>
      </c>
      <c r="I44" s="4" t="s">
        <v>68</v>
      </c>
      <c r="J44" s="4">
        <v>1</v>
      </c>
      <c r="K44" s="7">
        <v>45352</v>
      </c>
      <c r="L44" s="7">
        <v>45412</v>
      </c>
      <c r="M44" s="54">
        <f t="shared" si="0"/>
        <v>8.5714285714285712</v>
      </c>
      <c r="N44" s="8"/>
      <c r="O44" s="66"/>
      <c r="P44" s="72">
        <v>1</v>
      </c>
      <c r="Q44" s="73">
        <f t="shared" si="4"/>
        <v>1</v>
      </c>
      <c r="R44" s="73">
        <f t="shared" si="5"/>
        <v>0</v>
      </c>
      <c r="S44" s="73">
        <f t="shared" si="6"/>
        <v>0</v>
      </c>
    </row>
    <row r="45" spans="1:19" ht="71.25">
      <c r="A45" s="46">
        <v>333</v>
      </c>
      <c r="B45" s="100" t="s">
        <v>617</v>
      </c>
      <c r="C45" s="101" t="s">
        <v>25</v>
      </c>
      <c r="D45" s="102">
        <v>21</v>
      </c>
      <c r="E45" s="103" t="s">
        <v>723</v>
      </c>
      <c r="F45" s="103" t="s">
        <v>37</v>
      </c>
      <c r="G45" s="104" t="s">
        <v>175</v>
      </c>
      <c r="H45" s="13" t="s">
        <v>182</v>
      </c>
      <c r="I45" s="4" t="s">
        <v>78</v>
      </c>
      <c r="J45" s="4">
        <v>1</v>
      </c>
      <c r="K45" s="7">
        <v>45505</v>
      </c>
      <c r="L45" s="7">
        <v>45534</v>
      </c>
      <c r="M45" s="54">
        <f t="shared" si="0"/>
        <v>4.1428571428571432</v>
      </c>
      <c r="N45" s="8"/>
      <c r="O45" s="66"/>
      <c r="P45" s="72"/>
      <c r="Q45" s="73">
        <f t="shared" si="4"/>
        <v>0</v>
      </c>
      <c r="R45" s="73">
        <f t="shared" si="5"/>
        <v>0</v>
      </c>
      <c r="S45" s="73" t="e">
        <f t="shared" si="6"/>
        <v>#DIV/0!</v>
      </c>
    </row>
    <row r="46" spans="1:19" ht="71.25">
      <c r="A46" s="46">
        <v>334</v>
      </c>
      <c r="B46" s="53" t="s">
        <v>618</v>
      </c>
      <c r="C46" s="50" t="s">
        <v>25</v>
      </c>
      <c r="D46" s="64">
        <v>21</v>
      </c>
      <c r="E46" s="44" t="s">
        <v>724</v>
      </c>
      <c r="F46" s="5" t="s">
        <v>174</v>
      </c>
      <c r="G46" s="5" t="s">
        <v>175</v>
      </c>
      <c r="H46" s="13" t="s">
        <v>178</v>
      </c>
      <c r="I46" s="4" t="s">
        <v>68</v>
      </c>
      <c r="J46" s="4">
        <v>11</v>
      </c>
      <c r="K46" s="7">
        <v>45323</v>
      </c>
      <c r="L46" s="7">
        <v>45641</v>
      </c>
      <c r="M46" s="54">
        <f t="shared" si="0"/>
        <v>45.428571428571431</v>
      </c>
      <c r="N46" s="8"/>
      <c r="O46" s="66"/>
      <c r="P46" s="72">
        <v>5</v>
      </c>
      <c r="Q46" s="73">
        <f t="shared" si="4"/>
        <v>0.45454545454545453</v>
      </c>
      <c r="R46" s="73">
        <f t="shared" si="5"/>
        <v>0</v>
      </c>
      <c r="S46" s="73">
        <f t="shared" si="6"/>
        <v>0</v>
      </c>
    </row>
    <row r="47" spans="1:19" ht="185.25">
      <c r="A47" s="46">
        <v>335</v>
      </c>
      <c r="B47" s="53" t="s">
        <v>619</v>
      </c>
      <c r="C47" s="50" t="s">
        <v>25</v>
      </c>
      <c r="D47" s="64">
        <v>21</v>
      </c>
      <c r="E47" s="44" t="s">
        <v>725</v>
      </c>
      <c r="F47" s="5" t="s">
        <v>174</v>
      </c>
      <c r="G47" s="5" t="s">
        <v>175</v>
      </c>
      <c r="H47" s="13" t="s">
        <v>179</v>
      </c>
      <c r="I47" s="4" t="s">
        <v>180</v>
      </c>
      <c r="J47" s="4">
        <v>5</v>
      </c>
      <c r="K47" s="7">
        <v>45323</v>
      </c>
      <c r="L47" s="7">
        <v>45473</v>
      </c>
      <c r="M47" s="54">
        <f t="shared" si="0"/>
        <v>21.428571428571427</v>
      </c>
      <c r="N47" s="8"/>
      <c r="O47" s="66"/>
      <c r="P47" s="72">
        <v>5</v>
      </c>
      <c r="Q47" s="73">
        <f t="shared" si="4"/>
        <v>1</v>
      </c>
      <c r="R47" s="73">
        <f t="shared" si="5"/>
        <v>0</v>
      </c>
      <c r="S47" s="73">
        <f t="shared" si="6"/>
        <v>0</v>
      </c>
    </row>
    <row r="48" spans="1:19" ht="199.5">
      <c r="A48" s="46">
        <v>336</v>
      </c>
      <c r="B48" s="53" t="s">
        <v>620</v>
      </c>
      <c r="C48" s="50" t="s">
        <v>25</v>
      </c>
      <c r="D48" s="64">
        <v>21</v>
      </c>
      <c r="E48" s="44" t="s">
        <v>726</v>
      </c>
      <c r="F48" s="5" t="s">
        <v>174</v>
      </c>
      <c r="G48" s="5" t="s">
        <v>175</v>
      </c>
      <c r="H48" s="13" t="s">
        <v>181</v>
      </c>
      <c r="I48" s="5" t="s">
        <v>78</v>
      </c>
      <c r="J48" s="4">
        <v>15</v>
      </c>
      <c r="K48" s="7">
        <v>45474</v>
      </c>
      <c r="L48" s="7">
        <v>45503</v>
      </c>
      <c r="M48" s="54">
        <f t="shared" si="0"/>
        <v>4.1428571428571432</v>
      </c>
      <c r="N48" s="8"/>
      <c r="O48" s="66"/>
      <c r="P48" s="72"/>
      <c r="Q48" s="73">
        <f t="shared" si="4"/>
        <v>0</v>
      </c>
      <c r="R48" s="73">
        <f t="shared" si="5"/>
        <v>0</v>
      </c>
      <c r="S48" s="73" t="e">
        <f t="shared" si="6"/>
        <v>#DIV/0!</v>
      </c>
    </row>
    <row r="49" spans="1:19" ht="71.25">
      <c r="A49" s="46">
        <v>337</v>
      </c>
      <c r="B49" s="100" t="s">
        <v>621</v>
      </c>
      <c r="C49" s="101" t="s">
        <v>25</v>
      </c>
      <c r="D49" s="102">
        <v>20</v>
      </c>
      <c r="E49" s="103" t="s">
        <v>727</v>
      </c>
      <c r="F49" s="103" t="s">
        <v>28</v>
      </c>
      <c r="G49" s="104" t="s">
        <v>175</v>
      </c>
      <c r="H49" s="13" t="s">
        <v>176</v>
      </c>
      <c r="I49" s="4" t="s">
        <v>78</v>
      </c>
      <c r="J49" s="4">
        <v>1</v>
      </c>
      <c r="K49" s="7">
        <v>45323</v>
      </c>
      <c r="L49" s="7">
        <v>45337</v>
      </c>
      <c r="M49" s="54">
        <f t="shared" si="0"/>
        <v>2</v>
      </c>
      <c r="N49" s="8"/>
      <c r="O49" s="66"/>
      <c r="P49" s="72">
        <v>1</v>
      </c>
      <c r="Q49" s="73">
        <f t="shared" si="4"/>
        <v>1</v>
      </c>
      <c r="R49" s="73">
        <f t="shared" si="5"/>
        <v>0</v>
      </c>
      <c r="S49" s="73">
        <f t="shared" si="6"/>
        <v>0</v>
      </c>
    </row>
    <row r="50" spans="1:19" ht="71.25">
      <c r="A50" s="46">
        <v>338</v>
      </c>
      <c r="B50" s="53" t="s">
        <v>622</v>
      </c>
      <c r="C50" s="50" t="s">
        <v>25</v>
      </c>
      <c r="D50" s="64">
        <v>20</v>
      </c>
      <c r="E50" s="44" t="s">
        <v>728</v>
      </c>
      <c r="F50" s="5" t="s">
        <v>174</v>
      </c>
      <c r="G50" s="5" t="s">
        <v>175</v>
      </c>
      <c r="H50" s="13" t="s">
        <v>177</v>
      </c>
      <c r="I50" s="4" t="s">
        <v>78</v>
      </c>
      <c r="J50" s="4">
        <v>1</v>
      </c>
      <c r="K50" s="7">
        <v>45337</v>
      </c>
      <c r="L50" s="7">
        <v>45350</v>
      </c>
      <c r="M50" s="54">
        <f t="shared" si="0"/>
        <v>1.8571428571428572</v>
      </c>
      <c r="N50" s="8"/>
      <c r="O50" s="66"/>
      <c r="P50" s="72">
        <v>1</v>
      </c>
      <c r="Q50" s="73">
        <f t="shared" si="4"/>
        <v>1</v>
      </c>
      <c r="R50" s="73">
        <f t="shared" si="5"/>
        <v>0</v>
      </c>
      <c r="S50" s="73">
        <f t="shared" si="6"/>
        <v>0</v>
      </c>
    </row>
    <row r="51" spans="1:19" ht="71.25">
      <c r="A51" s="46">
        <v>339</v>
      </c>
      <c r="B51" s="53" t="s">
        <v>623</v>
      </c>
      <c r="C51" s="50" t="s">
        <v>25</v>
      </c>
      <c r="D51" s="64">
        <v>20</v>
      </c>
      <c r="E51" s="44" t="s">
        <v>729</v>
      </c>
      <c r="F51" s="5" t="s">
        <v>174</v>
      </c>
      <c r="G51" s="5" t="s">
        <v>175</v>
      </c>
      <c r="H51" s="13" t="s">
        <v>178</v>
      </c>
      <c r="I51" s="4" t="s">
        <v>68</v>
      </c>
      <c r="J51" s="4">
        <v>11</v>
      </c>
      <c r="K51" s="7">
        <v>45323</v>
      </c>
      <c r="L51" s="7">
        <v>45641</v>
      </c>
      <c r="M51" s="54">
        <f t="shared" si="0"/>
        <v>45.428571428571431</v>
      </c>
      <c r="N51" s="8"/>
      <c r="O51" s="66"/>
      <c r="P51" s="72">
        <v>5</v>
      </c>
      <c r="Q51" s="73">
        <f t="shared" si="4"/>
        <v>0.45454545454545453</v>
      </c>
      <c r="R51" s="73">
        <f t="shared" si="5"/>
        <v>0</v>
      </c>
      <c r="S51" s="73">
        <f t="shared" si="6"/>
        <v>0</v>
      </c>
    </row>
    <row r="52" spans="1:19" ht="185.25">
      <c r="A52" s="46">
        <v>340</v>
      </c>
      <c r="B52" s="53" t="s">
        <v>624</v>
      </c>
      <c r="C52" s="50" t="s">
        <v>25</v>
      </c>
      <c r="D52" s="64">
        <v>20</v>
      </c>
      <c r="E52" s="44" t="s">
        <v>730</v>
      </c>
      <c r="F52" s="5" t="s">
        <v>174</v>
      </c>
      <c r="G52" s="5" t="s">
        <v>175</v>
      </c>
      <c r="H52" s="13" t="s">
        <v>179</v>
      </c>
      <c r="I52" s="4" t="s">
        <v>180</v>
      </c>
      <c r="J52" s="4">
        <v>5</v>
      </c>
      <c r="K52" s="7">
        <v>45323</v>
      </c>
      <c r="L52" s="7">
        <v>45473</v>
      </c>
      <c r="M52" s="54">
        <f t="shared" si="0"/>
        <v>21.428571428571427</v>
      </c>
      <c r="N52" s="8"/>
      <c r="O52" s="66"/>
      <c r="P52" s="72">
        <v>5</v>
      </c>
      <c r="Q52" s="73">
        <f t="shared" si="4"/>
        <v>1</v>
      </c>
      <c r="R52" s="73">
        <f t="shared" si="5"/>
        <v>0</v>
      </c>
      <c r="S52" s="73">
        <f t="shared" si="6"/>
        <v>0</v>
      </c>
    </row>
    <row r="53" spans="1:19" ht="199.5">
      <c r="A53" s="46">
        <v>341</v>
      </c>
      <c r="B53" s="53" t="s">
        <v>625</v>
      </c>
      <c r="C53" s="50" t="s">
        <v>25</v>
      </c>
      <c r="D53" s="64">
        <v>20</v>
      </c>
      <c r="E53" s="44" t="s">
        <v>731</v>
      </c>
      <c r="F53" s="5" t="s">
        <v>174</v>
      </c>
      <c r="G53" s="5" t="s">
        <v>175</v>
      </c>
      <c r="H53" s="13" t="s">
        <v>181</v>
      </c>
      <c r="I53" s="5" t="s">
        <v>78</v>
      </c>
      <c r="J53" s="4">
        <v>15</v>
      </c>
      <c r="K53" s="32">
        <v>45474</v>
      </c>
      <c r="L53" s="32">
        <v>45503</v>
      </c>
      <c r="M53" s="54">
        <f t="shared" si="0"/>
        <v>4.1428571428571432</v>
      </c>
      <c r="N53" s="8"/>
      <c r="O53" s="66"/>
      <c r="P53" s="72"/>
      <c r="Q53" s="73">
        <f t="shared" si="4"/>
        <v>0</v>
      </c>
      <c r="R53" s="73">
        <f t="shared" si="5"/>
        <v>0</v>
      </c>
      <c r="S53" s="73" t="e">
        <f t="shared" si="6"/>
        <v>#DIV/0!</v>
      </c>
    </row>
    <row r="54" spans="1:19" ht="71.25">
      <c r="A54" s="46">
        <v>342</v>
      </c>
      <c r="B54" s="100" t="s">
        <v>626</v>
      </c>
      <c r="C54" s="101" t="s">
        <v>25</v>
      </c>
      <c r="D54" s="102">
        <v>20</v>
      </c>
      <c r="E54" s="103" t="s">
        <v>732</v>
      </c>
      <c r="F54" s="103" t="s">
        <v>28</v>
      </c>
      <c r="G54" s="104" t="s">
        <v>175</v>
      </c>
      <c r="H54" s="13" t="s">
        <v>176</v>
      </c>
      <c r="I54" s="4" t="s">
        <v>78</v>
      </c>
      <c r="J54" s="4">
        <v>1</v>
      </c>
      <c r="K54" s="7">
        <v>45323</v>
      </c>
      <c r="L54" s="7">
        <v>45337</v>
      </c>
      <c r="M54" s="54">
        <f t="shared" si="0"/>
        <v>2</v>
      </c>
      <c r="N54" s="8"/>
      <c r="O54" s="66"/>
      <c r="P54" s="72">
        <v>1</v>
      </c>
      <c r="Q54" s="73">
        <f t="shared" si="4"/>
        <v>1</v>
      </c>
      <c r="R54" s="73">
        <f t="shared" si="5"/>
        <v>0</v>
      </c>
      <c r="S54" s="73">
        <f t="shared" si="6"/>
        <v>0</v>
      </c>
    </row>
    <row r="55" spans="1:19" ht="71.25">
      <c r="A55" s="46">
        <v>343</v>
      </c>
      <c r="B55" s="53" t="s">
        <v>627</v>
      </c>
      <c r="C55" s="50" t="s">
        <v>25</v>
      </c>
      <c r="D55" s="64">
        <v>20</v>
      </c>
      <c r="E55" s="44" t="s">
        <v>733</v>
      </c>
      <c r="F55" s="5" t="s">
        <v>174</v>
      </c>
      <c r="G55" s="5" t="s">
        <v>175</v>
      </c>
      <c r="H55" s="13" t="s">
        <v>177</v>
      </c>
      <c r="I55" s="4" t="s">
        <v>78</v>
      </c>
      <c r="J55" s="4">
        <v>1</v>
      </c>
      <c r="K55" s="7">
        <v>45337</v>
      </c>
      <c r="L55" s="7">
        <v>45350</v>
      </c>
      <c r="M55" s="54">
        <f t="shared" si="0"/>
        <v>1.8571428571428572</v>
      </c>
      <c r="N55" s="8"/>
      <c r="O55" s="66"/>
      <c r="P55" s="72">
        <v>1</v>
      </c>
      <c r="Q55" s="73">
        <f t="shared" si="4"/>
        <v>1</v>
      </c>
      <c r="R55" s="73">
        <f t="shared" si="5"/>
        <v>0</v>
      </c>
      <c r="S55" s="73">
        <f t="shared" si="6"/>
        <v>0</v>
      </c>
    </row>
    <row r="56" spans="1:19" ht="71.25">
      <c r="A56" s="46">
        <v>344</v>
      </c>
      <c r="B56" s="53" t="s">
        <v>628</v>
      </c>
      <c r="C56" s="50" t="s">
        <v>25</v>
      </c>
      <c r="D56" s="64">
        <v>20</v>
      </c>
      <c r="E56" s="44" t="s">
        <v>734</v>
      </c>
      <c r="F56" s="5" t="s">
        <v>174</v>
      </c>
      <c r="G56" s="5" t="s">
        <v>175</v>
      </c>
      <c r="H56" s="13" t="s">
        <v>178</v>
      </c>
      <c r="I56" s="4" t="s">
        <v>68</v>
      </c>
      <c r="J56" s="4">
        <v>11</v>
      </c>
      <c r="K56" s="7">
        <v>45323</v>
      </c>
      <c r="L56" s="7">
        <v>45641</v>
      </c>
      <c r="M56" s="54">
        <f t="shared" si="0"/>
        <v>45.428571428571431</v>
      </c>
      <c r="N56" s="8"/>
      <c r="O56" s="66"/>
      <c r="P56" s="72">
        <v>5</v>
      </c>
      <c r="Q56" s="73">
        <f t="shared" si="4"/>
        <v>0.45454545454545453</v>
      </c>
      <c r="R56" s="73">
        <f t="shared" si="5"/>
        <v>0</v>
      </c>
      <c r="S56" s="73">
        <f t="shared" si="6"/>
        <v>0</v>
      </c>
    </row>
    <row r="57" spans="1:19" ht="185.25">
      <c r="A57" s="46">
        <v>345</v>
      </c>
      <c r="B57" s="53" t="s">
        <v>629</v>
      </c>
      <c r="C57" s="50" t="s">
        <v>25</v>
      </c>
      <c r="D57" s="64">
        <v>20</v>
      </c>
      <c r="E57" s="44" t="s">
        <v>735</v>
      </c>
      <c r="F57" s="5" t="s">
        <v>174</v>
      </c>
      <c r="G57" s="5" t="s">
        <v>175</v>
      </c>
      <c r="H57" s="13" t="s">
        <v>179</v>
      </c>
      <c r="I57" s="4" t="s">
        <v>180</v>
      </c>
      <c r="J57" s="4">
        <v>5</v>
      </c>
      <c r="K57" s="7">
        <v>45323</v>
      </c>
      <c r="L57" s="7">
        <v>45473</v>
      </c>
      <c r="M57" s="54">
        <f t="shared" si="0"/>
        <v>21.428571428571427</v>
      </c>
      <c r="N57" s="8"/>
      <c r="O57" s="66"/>
      <c r="P57" s="72">
        <v>5</v>
      </c>
      <c r="Q57" s="73">
        <f t="shared" si="4"/>
        <v>1</v>
      </c>
      <c r="R57" s="73">
        <f t="shared" si="5"/>
        <v>0</v>
      </c>
      <c r="S57" s="73">
        <f t="shared" si="6"/>
        <v>0</v>
      </c>
    </row>
    <row r="58" spans="1:19" ht="199.5">
      <c r="A58" s="46">
        <v>346</v>
      </c>
      <c r="B58" s="53" t="s">
        <v>630</v>
      </c>
      <c r="C58" s="50" t="s">
        <v>25</v>
      </c>
      <c r="D58" s="64">
        <v>20</v>
      </c>
      <c r="E58" s="44" t="s">
        <v>736</v>
      </c>
      <c r="F58" s="5" t="s">
        <v>174</v>
      </c>
      <c r="G58" s="5" t="s">
        <v>175</v>
      </c>
      <c r="H58" s="13" t="s">
        <v>181</v>
      </c>
      <c r="I58" s="5" t="s">
        <v>78</v>
      </c>
      <c r="J58" s="4">
        <v>15</v>
      </c>
      <c r="K58" s="32">
        <v>45474</v>
      </c>
      <c r="L58" s="32">
        <v>45503</v>
      </c>
      <c r="M58" s="54">
        <f t="shared" si="0"/>
        <v>4.1428571428571432</v>
      </c>
      <c r="N58" s="8"/>
      <c r="O58" s="66"/>
      <c r="P58" s="72"/>
      <c r="Q58" s="73">
        <f t="shared" si="4"/>
        <v>0</v>
      </c>
      <c r="R58" s="73">
        <f t="shared" si="5"/>
        <v>0</v>
      </c>
      <c r="S58" s="73" t="e">
        <f t="shared" si="6"/>
        <v>#DIV/0!</v>
      </c>
    </row>
    <row r="59" spans="1:19" ht="114">
      <c r="A59" s="46">
        <v>347</v>
      </c>
      <c r="B59" s="100" t="s">
        <v>631</v>
      </c>
      <c r="C59" s="101" t="s">
        <v>25</v>
      </c>
      <c r="D59" s="102">
        <v>38</v>
      </c>
      <c r="E59" s="103" t="s">
        <v>737</v>
      </c>
      <c r="F59" s="103" t="s">
        <v>50</v>
      </c>
      <c r="G59" s="105" t="s">
        <v>186</v>
      </c>
      <c r="H59" s="20" t="s">
        <v>209</v>
      </c>
      <c r="I59" s="21" t="s">
        <v>193</v>
      </c>
      <c r="J59" s="33">
        <v>5</v>
      </c>
      <c r="K59" s="34">
        <v>45342</v>
      </c>
      <c r="L59" s="34">
        <v>45641</v>
      </c>
      <c r="M59" s="54">
        <f t="shared" ref="M59:M89" si="7">(+L59-K59)/7</f>
        <v>42.714285714285715</v>
      </c>
      <c r="N59" s="8"/>
      <c r="O59" s="66"/>
      <c r="P59" s="72"/>
      <c r="Q59" s="73">
        <f t="shared" si="4"/>
        <v>0</v>
      </c>
      <c r="R59" s="73">
        <f t="shared" si="5"/>
        <v>0</v>
      </c>
      <c r="S59" s="73" t="e">
        <f t="shared" si="6"/>
        <v>#DIV/0!</v>
      </c>
    </row>
    <row r="60" spans="1:19" ht="114">
      <c r="A60" s="46">
        <v>348</v>
      </c>
      <c r="B60" s="53" t="s">
        <v>632</v>
      </c>
      <c r="C60" s="50" t="s">
        <v>25</v>
      </c>
      <c r="D60" s="64">
        <v>38</v>
      </c>
      <c r="E60" s="44" t="s">
        <v>737</v>
      </c>
      <c r="F60" s="19" t="s">
        <v>208</v>
      </c>
      <c r="G60" s="19" t="s">
        <v>186</v>
      </c>
      <c r="H60" s="20" t="s">
        <v>210</v>
      </c>
      <c r="I60" s="21" t="s">
        <v>187</v>
      </c>
      <c r="J60" s="33">
        <v>3</v>
      </c>
      <c r="K60" s="34">
        <v>45342</v>
      </c>
      <c r="L60" s="34">
        <v>45371</v>
      </c>
      <c r="M60" s="54">
        <f t="shared" si="7"/>
        <v>4.1428571428571432</v>
      </c>
      <c r="N60" s="8"/>
      <c r="O60" s="66"/>
      <c r="P60" s="72">
        <v>3</v>
      </c>
      <c r="Q60" s="73">
        <f t="shared" si="4"/>
        <v>1</v>
      </c>
      <c r="R60" s="73">
        <f t="shared" si="5"/>
        <v>0</v>
      </c>
      <c r="S60" s="73">
        <f t="shared" si="6"/>
        <v>0</v>
      </c>
    </row>
    <row r="61" spans="1:19" ht="114">
      <c r="A61" s="46">
        <v>349</v>
      </c>
      <c r="B61" s="53" t="s">
        <v>633</v>
      </c>
      <c r="C61" s="50" t="s">
        <v>25</v>
      </c>
      <c r="D61" s="64">
        <v>38</v>
      </c>
      <c r="E61" s="44" t="s">
        <v>737</v>
      </c>
      <c r="F61" s="19" t="s">
        <v>208</v>
      </c>
      <c r="G61" s="19" t="s">
        <v>186</v>
      </c>
      <c r="H61" s="20" t="s">
        <v>211</v>
      </c>
      <c r="I61" s="21" t="s">
        <v>188</v>
      </c>
      <c r="J61" s="33">
        <v>4</v>
      </c>
      <c r="K61" s="34">
        <v>45342</v>
      </c>
      <c r="L61" s="34">
        <v>45626</v>
      </c>
      <c r="M61" s="54">
        <f t="shared" si="7"/>
        <v>40.571428571428569</v>
      </c>
      <c r="N61" s="8"/>
      <c r="O61" s="66"/>
      <c r="P61" s="72"/>
      <c r="Q61" s="73">
        <f t="shared" si="4"/>
        <v>0</v>
      </c>
      <c r="R61" s="73">
        <f t="shared" si="5"/>
        <v>0</v>
      </c>
      <c r="S61" s="73" t="e">
        <f t="shared" si="6"/>
        <v>#DIV/0!</v>
      </c>
    </row>
    <row r="62" spans="1:19" ht="114">
      <c r="A62" s="46">
        <v>350</v>
      </c>
      <c r="B62" s="53" t="s">
        <v>634</v>
      </c>
      <c r="C62" s="50" t="s">
        <v>25</v>
      </c>
      <c r="D62" s="64">
        <v>38</v>
      </c>
      <c r="E62" s="44" t="s">
        <v>737</v>
      </c>
      <c r="F62" s="19" t="s">
        <v>208</v>
      </c>
      <c r="G62" s="19" t="s">
        <v>186</v>
      </c>
      <c r="H62" s="20" t="s">
        <v>212</v>
      </c>
      <c r="I62" s="21" t="s">
        <v>189</v>
      </c>
      <c r="J62" s="33">
        <v>12</v>
      </c>
      <c r="K62" s="34">
        <v>45342</v>
      </c>
      <c r="L62" s="34">
        <v>45641</v>
      </c>
      <c r="M62" s="54">
        <f t="shared" si="7"/>
        <v>42.714285714285715</v>
      </c>
      <c r="N62" s="8"/>
      <c r="O62" s="66"/>
      <c r="P62" s="72"/>
      <c r="Q62" s="73">
        <f t="shared" si="4"/>
        <v>0</v>
      </c>
      <c r="R62" s="73">
        <f t="shared" si="5"/>
        <v>0</v>
      </c>
      <c r="S62" s="73" t="e">
        <f t="shared" si="6"/>
        <v>#DIV/0!</v>
      </c>
    </row>
    <row r="63" spans="1:19" ht="114">
      <c r="A63" s="46">
        <v>351</v>
      </c>
      <c r="B63" s="53" t="s">
        <v>635</v>
      </c>
      <c r="C63" s="50" t="s">
        <v>25</v>
      </c>
      <c r="D63" s="64">
        <v>38</v>
      </c>
      <c r="E63" s="44" t="s">
        <v>737</v>
      </c>
      <c r="F63" s="19" t="s">
        <v>208</v>
      </c>
      <c r="G63" s="19" t="s">
        <v>186</v>
      </c>
      <c r="H63" s="20" t="s">
        <v>191</v>
      </c>
      <c r="I63" s="21" t="s">
        <v>190</v>
      </c>
      <c r="J63" s="33">
        <v>6</v>
      </c>
      <c r="K63" s="34">
        <v>45342</v>
      </c>
      <c r="L63" s="34">
        <v>45626</v>
      </c>
      <c r="M63" s="54">
        <f t="shared" si="7"/>
        <v>40.571428571428569</v>
      </c>
      <c r="N63" s="8"/>
      <c r="O63" s="66"/>
      <c r="P63" s="72"/>
      <c r="Q63" s="73">
        <f t="shared" si="4"/>
        <v>0</v>
      </c>
      <c r="R63" s="73">
        <f t="shared" si="5"/>
        <v>0</v>
      </c>
      <c r="S63" s="73" t="e">
        <f t="shared" si="6"/>
        <v>#DIV/0!</v>
      </c>
    </row>
    <row r="64" spans="1:19" ht="114">
      <c r="A64" s="46">
        <v>352</v>
      </c>
      <c r="B64" s="53" t="s">
        <v>636</v>
      </c>
      <c r="C64" s="50" t="s">
        <v>25</v>
      </c>
      <c r="D64" s="64">
        <v>38</v>
      </c>
      <c r="E64" s="44" t="s">
        <v>737</v>
      </c>
      <c r="F64" s="19" t="s">
        <v>208</v>
      </c>
      <c r="G64" s="19" t="s">
        <v>186</v>
      </c>
      <c r="H64" s="20" t="s">
        <v>213</v>
      </c>
      <c r="I64" s="21" t="s">
        <v>192</v>
      </c>
      <c r="J64" s="33">
        <v>6</v>
      </c>
      <c r="K64" s="34">
        <v>45342</v>
      </c>
      <c r="L64" s="34">
        <v>45646</v>
      </c>
      <c r="M64" s="54">
        <f t="shared" si="7"/>
        <v>43.428571428571431</v>
      </c>
      <c r="N64" s="8"/>
      <c r="O64" s="66"/>
      <c r="P64" s="72"/>
      <c r="Q64" s="73">
        <f t="shared" si="4"/>
        <v>0</v>
      </c>
      <c r="R64" s="73">
        <f t="shared" si="5"/>
        <v>0</v>
      </c>
      <c r="S64" s="73" t="e">
        <f t="shared" si="6"/>
        <v>#DIV/0!</v>
      </c>
    </row>
    <row r="65" spans="1:19" ht="114">
      <c r="A65" s="46">
        <v>353</v>
      </c>
      <c r="B65" s="100" t="s">
        <v>637</v>
      </c>
      <c r="C65" s="101" t="s">
        <v>25</v>
      </c>
      <c r="D65" s="102">
        <v>38</v>
      </c>
      <c r="E65" s="103" t="s">
        <v>738</v>
      </c>
      <c r="F65" s="103" t="s">
        <v>51</v>
      </c>
      <c r="G65" s="105" t="s">
        <v>186</v>
      </c>
      <c r="H65" s="20" t="s">
        <v>209</v>
      </c>
      <c r="I65" s="21" t="s">
        <v>193</v>
      </c>
      <c r="J65" s="33">
        <v>5</v>
      </c>
      <c r="K65" s="34">
        <v>45342</v>
      </c>
      <c r="L65" s="34">
        <v>45641</v>
      </c>
      <c r="M65" s="54">
        <f t="shared" si="7"/>
        <v>42.714285714285715</v>
      </c>
      <c r="N65" s="8"/>
      <c r="O65" s="66"/>
      <c r="P65" s="72"/>
      <c r="Q65" s="73">
        <f t="shared" si="4"/>
        <v>0</v>
      </c>
      <c r="R65" s="73">
        <f t="shared" si="5"/>
        <v>0</v>
      </c>
      <c r="S65" s="73" t="e">
        <f t="shared" si="6"/>
        <v>#DIV/0!</v>
      </c>
    </row>
    <row r="66" spans="1:19" ht="114">
      <c r="A66" s="46">
        <v>354</v>
      </c>
      <c r="B66" s="53" t="s">
        <v>638</v>
      </c>
      <c r="C66" s="50" t="s">
        <v>25</v>
      </c>
      <c r="D66" s="64">
        <v>38</v>
      </c>
      <c r="E66" s="44" t="s">
        <v>738</v>
      </c>
      <c r="F66" s="19" t="s">
        <v>208</v>
      </c>
      <c r="G66" s="19" t="s">
        <v>186</v>
      </c>
      <c r="H66" s="20" t="s">
        <v>210</v>
      </c>
      <c r="I66" s="21" t="s">
        <v>187</v>
      </c>
      <c r="J66" s="33">
        <v>3</v>
      </c>
      <c r="K66" s="34">
        <v>45342</v>
      </c>
      <c r="L66" s="34">
        <v>45371</v>
      </c>
      <c r="M66" s="54">
        <f t="shared" si="7"/>
        <v>4.1428571428571432</v>
      </c>
      <c r="N66" s="8"/>
      <c r="O66" s="66"/>
      <c r="P66" s="72">
        <v>3</v>
      </c>
      <c r="Q66" s="73">
        <f t="shared" si="4"/>
        <v>1</v>
      </c>
      <c r="R66" s="73">
        <f t="shared" si="5"/>
        <v>0</v>
      </c>
      <c r="S66" s="73">
        <f t="shared" si="6"/>
        <v>0</v>
      </c>
    </row>
    <row r="67" spans="1:19" ht="114">
      <c r="A67" s="46">
        <v>355</v>
      </c>
      <c r="B67" s="53" t="s">
        <v>639</v>
      </c>
      <c r="C67" s="50" t="s">
        <v>25</v>
      </c>
      <c r="D67" s="64">
        <v>38</v>
      </c>
      <c r="E67" s="44" t="s">
        <v>738</v>
      </c>
      <c r="F67" s="19" t="s">
        <v>208</v>
      </c>
      <c r="G67" s="19" t="s">
        <v>186</v>
      </c>
      <c r="H67" s="20" t="s">
        <v>211</v>
      </c>
      <c r="I67" s="21" t="s">
        <v>188</v>
      </c>
      <c r="J67" s="33">
        <v>4</v>
      </c>
      <c r="K67" s="34">
        <v>45342</v>
      </c>
      <c r="L67" s="34">
        <v>45626</v>
      </c>
      <c r="M67" s="54">
        <f t="shared" si="7"/>
        <v>40.571428571428569</v>
      </c>
      <c r="N67" s="8"/>
      <c r="O67" s="66"/>
      <c r="P67" s="72"/>
      <c r="Q67" s="73">
        <f t="shared" si="4"/>
        <v>0</v>
      </c>
      <c r="R67" s="73">
        <f t="shared" si="5"/>
        <v>0</v>
      </c>
      <c r="S67" s="73" t="e">
        <f t="shared" si="6"/>
        <v>#DIV/0!</v>
      </c>
    </row>
    <row r="68" spans="1:19" ht="114">
      <c r="A68" s="46">
        <v>356</v>
      </c>
      <c r="B68" s="53" t="s">
        <v>640</v>
      </c>
      <c r="C68" s="50" t="s">
        <v>25</v>
      </c>
      <c r="D68" s="64">
        <v>38</v>
      </c>
      <c r="E68" s="44" t="s">
        <v>738</v>
      </c>
      <c r="F68" s="19" t="s">
        <v>208</v>
      </c>
      <c r="G68" s="19" t="s">
        <v>186</v>
      </c>
      <c r="H68" s="20" t="s">
        <v>212</v>
      </c>
      <c r="I68" s="21" t="s">
        <v>189</v>
      </c>
      <c r="J68" s="33">
        <v>12</v>
      </c>
      <c r="K68" s="34">
        <v>45342</v>
      </c>
      <c r="L68" s="34">
        <v>45641</v>
      </c>
      <c r="M68" s="54">
        <f t="shared" si="7"/>
        <v>42.714285714285715</v>
      </c>
      <c r="N68" s="8"/>
      <c r="O68" s="66"/>
      <c r="P68" s="72"/>
      <c r="Q68" s="73">
        <f t="shared" si="4"/>
        <v>0</v>
      </c>
      <c r="R68" s="73">
        <f t="shared" si="5"/>
        <v>0</v>
      </c>
      <c r="S68" s="73" t="e">
        <f t="shared" si="6"/>
        <v>#DIV/0!</v>
      </c>
    </row>
    <row r="69" spans="1:19" ht="114">
      <c r="A69" s="46">
        <v>357</v>
      </c>
      <c r="B69" s="53" t="s">
        <v>641</v>
      </c>
      <c r="C69" s="50" t="s">
        <v>25</v>
      </c>
      <c r="D69" s="64">
        <v>38</v>
      </c>
      <c r="E69" s="44" t="s">
        <v>738</v>
      </c>
      <c r="F69" s="19" t="s">
        <v>208</v>
      </c>
      <c r="G69" s="19" t="s">
        <v>186</v>
      </c>
      <c r="H69" s="20" t="s">
        <v>191</v>
      </c>
      <c r="I69" s="21" t="s">
        <v>190</v>
      </c>
      <c r="J69" s="33">
        <v>6</v>
      </c>
      <c r="K69" s="34">
        <v>45342</v>
      </c>
      <c r="L69" s="34">
        <v>45626</v>
      </c>
      <c r="M69" s="54">
        <f t="shared" si="7"/>
        <v>40.571428571428569</v>
      </c>
      <c r="N69" s="8"/>
      <c r="O69" s="66"/>
      <c r="P69" s="72"/>
      <c r="Q69" s="73">
        <f t="shared" si="4"/>
        <v>0</v>
      </c>
      <c r="R69" s="73">
        <f t="shared" si="5"/>
        <v>0</v>
      </c>
      <c r="S69" s="73" t="e">
        <f t="shared" si="6"/>
        <v>#DIV/0!</v>
      </c>
    </row>
    <row r="70" spans="1:19" ht="114">
      <c r="A70" s="46">
        <v>358</v>
      </c>
      <c r="B70" s="53" t="s">
        <v>642</v>
      </c>
      <c r="C70" s="50" t="s">
        <v>25</v>
      </c>
      <c r="D70" s="64">
        <v>38</v>
      </c>
      <c r="E70" s="44" t="s">
        <v>738</v>
      </c>
      <c r="F70" s="19" t="s">
        <v>208</v>
      </c>
      <c r="G70" s="19" t="s">
        <v>186</v>
      </c>
      <c r="H70" s="20" t="s">
        <v>213</v>
      </c>
      <c r="I70" s="21" t="s">
        <v>192</v>
      </c>
      <c r="J70" s="33">
        <v>6</v>
      </c>
      <c r="K70" s="34">
        <v>45342</v>
      </c>
      <c r="L70" s="34">
        <v>45646</v>
      </c>
      <c r="M70" s="54">
        <f t="shared" si="7"/>
        <v>43.428571428571431</v>
      </c>
      <c r="N70" s="8"/>
      <c r="O70" s="66"/>
      <c r="P70" s="72"/>
      <c r="Q70" s="73">
        <f t="shared" si="4"/>
        <v>0</v>
      </c>
      <c r="R70" s="73">
        <f t="shared" si="5"/>
        <v>0</v>
      </c>
      <c r="S70" s="73" t="e">
        <f t="shared" si="6"/>
        <v>#DIV/0!</v>
      </c>
    </row>
    <row r="71" spans="1:19" ht="114">
      <c r="A71" s="46">
        <v>359</v>
      </c>
      <c r="B71" s="100" t="s">
        <v>643</v>
      </c>
      <c r="C71" s="101" t="s">
        <v>25</v>
      </c>
      <c r="D71" s="102">
        <v>38</v>
      </c>
      <c r="E71" s="103" t="s">
        <v>739</v>
      </c>
      <c r="F71" s="103" t="s">
        <v>52</v>
      </c>
      <c r="G71" s="105" t="s">
        <v>186</v>
      </c>
      <c r="H71" s="20" t="s">
        <v>209</v>
      </c>
      <c r="I71" s="21" t="s">
        <v>193</v>
      </c>
      <c r="J71" s="33">
        <v>5</v>
      </c>
      <c r="K71" s="34">
        <v>45342</v>
      </c>
      <c r="L71" s="34">
        <v>45641</v>
      </c>
      <c r="M71" s="54">
        <f t="shared" si="7"/>
        <v>42.714285714285715</v>
      </c>
      <c r="N71" s="8"/>
      <c r="O71" s="66"/>
      <c r="P71" s="72"/>
      <c r="Q71" s="73">
        <f t="shared" si="4"/>
        <v>0</v>
      </c>
      <c r="R71" s="73">
        <f t="shared" si="5"/>
        <v>0</v>
      </c>
      <c r="S71" s="73" t="e">
        <f t="shared" si="6"/>
        <v>#DIV/0!</v>
      </c>
    </row>
    <row r="72" spans="1:19" ht="114">
      <c r="A72" s="46">
        <v>360</v>
      </c>
      <c r="B72" s="53" t="s">
        <v>644</v>
      </c>
      <c r="C72" s="50" t="s">
        <v>25</v>
      </c>
      <c r="D72" s="64">
        <v>38</v>
      </c>
      <c r="E72" s="45" t="s">
        <v>739</v>
      </c>
      <c r="F72" s="19" t="s">
        <v>208</v>
      </c>
      <c r="G72" s="19" t="s">
        <v>186</v>
      </c>
      <c r="H72" s="20" t="s">
        <v>210</v>
      </c>
      <c r="I72" s="21" t="s">
        <v>187</v>
      </c>
      <c r="J72" s="33">
        <v>3</v>
      </c>
      <c r="K72" s="34">
        <v>45342</v>
      </c>
      <c r="L72" s="34">
        <v>45371</v>
      </c>
      <c r="M72" s="54">
        <f t="shared" si="7"/>
        <v>4.1428571428571432</v>
      </c>
      <c r="N72" s="8"/>
      <c r="O72" s="66"/>
      <c r="P72" s="72">
        <v>2</v>
      </c>
      <c r="Q72" s="73">
        <f t="shared" si="4"/>
        <v>0.66666666666666663</v>
      </c>
      <c r="R72" s="73">
        <f t="shared" si="5"/>
        <v>0</v>
      </c>
      <c r="S72" s="73">
        <f t="shared" si="6"/>
        <v>0</v>
      </c>
    </row>
    <row r="73" spans="1:19" ht="114">
      <c r="A73" s="46">
        <v>361</v>
      </c>
      <c r="B73" s="53" t="s">
        <v>645</v>
      </c>
      <c r="C73" s="50" t="s">
        <v>25</v>
      </c>
      <c r="D73" s="64">
        <v>38</v>
      </c>
      <c r="E73" s="45" t="s">
        <v>739</v>
      </c>
      <c r="F73" s="19" t="s">
        <v>208</v>
      </c>
      <c r="G73" s="19" t="s">
        <v>186</v>
      </c>
      <c r="H73" s="20" t="s">
        <v>211</v>
      </c>
      <c r="I73" s="21" t="s">
        <v>188</v>
      </c>
      <c r="J73" s="33">
        <v>4</v>
      </c>
      <c r="K73" s="34">
        <v>45342</v>
      </c>
      <c r="L73" s="34">
        <v>45626</v>
      </c>
      <c r="M73" s="54">
        <f t="shared" si="7"/>
        <v>40.571428571428569</v>
      </c>
      <c r="N73" s="8"/>
      <c r="O73" s="66"/>
      <c r="P73" s="72"/>
      <c r="Q73" s="73">
        <f t="shared" si="4"/>
        <v>0</v>
      </c>
      <c r="R73" s="73">
        <f t="shared" si="5"/>
        <v>0</v>
      </c>
      <c r="S73" s="73" t="e">
        <f t="shared" si="6"/>
        <v>#DIV/0!</v>
      </c>
    </row>
    <row r="74" spans="1:19" ht="114">
      <c r="A74" s="46">
        <v>362</v>
      </c>
      <c r="B74" s="53" t="s">
        <v>646</v>
      </c>
      <c r="C74" s="50" t="s">
        <v>25</v>
      </c>
      <c r="D74" s="64">
        <v>38</v>
      </c>
      <c r="E74" s="45" t="s">
        <v>739</v>
      </c>
      <c r="F74" s="19" t="s">
        <v>208</v>
      </c>
      <c r="G74" s="19" t="s">
        <v>186</v>
      </c>
      <c r="H74" s="20" t="s">
        <v>212</v>
      </c>
      <c r="I74" s="21" t="s">
        <v>189</v>
      </c>
      <c r="J74" s="33">
        <v>12</v>
      </c>
      <c r="K74" s="34">
        <v>45342</v>
      </c>
      <c r="L74" s="34">
        <v>45641</v>
      </c>
      <c r="M74" s="54">
        <f t="shared" si="7"/>
        <v>42.714285714285715</v>
      </c>
      <c r="N74" s="8"/>
      <c r="O74" s="66"/>
      <c r="P74" s="72"/>
      <c r="Q74" s="73">
        <f t="shared" si="4"/>
        <v>0</v>
      </c>
      <c r="R74" s="73">
        <f t="shared" si="5"/>
        <v>0</v>
      </c>
      <c r="S74" s="73" t="e">
        <f t="shared" si="6"/>
        <v>#DIV/0!</v>
      </c>
    </row>
    <row r="75" spans="1:19" ht="114">
      <c r="A75" s="46">
        <v>363</v>
      </c>
      <c r="B75" s="53" t="s">
        <v>647</v>
      </c>
      <c r="C75" s="50" t="s">
        <v>25</v>
      </c>
      <c r="D75" s="64">
        <v>38</v>
      </c>
      <c r="E75" s="45" t="s">
        <v>739</v>
      </c>
      <c r="F75" s="19" t="s">
        <v>208</v>
      </c>
      <c r="G75" s="19" t="s">
        <v>186</v>
      </c>
      <c r="H75" s="20" t="s">
        <v>191</v>
      </c>
      <c r="I75" s="21" t="s">
        <v>190</v>
      </c>
      <c r="J75" s="33">
        <v>6</v>
      </c>
      <c r="K75" s="34">
        <v>45342</v>
      </c>
      <c r="L75" s="34">
        <v>45626</v>
      </c>
      <c r="M75" s="54">
        <f t="shared" si="7"/>
        <v>40.571428571428569</v>
      </c>
      <c r="N75" s="8"/>
      <c r="O75" s="66"/>
      <c r="P75" s="72"/>
      <c r="Q75" s="73">
        <f t="shared" si="4"/>
        <v>0</v>
      </c>
      <c r="R75" s="73">
        <f t="shared" si="5"/>
        <v>0</v>
      </c>
      <c r="S75" s="73" t="e">
        <f t="shared" si="6"/>
        <v>#DIV/0!</v>
      </c>
    </row>
    <row r="76" spans="1:19" ht="114">
      <c r="A76" s="46">
        <v>364</v>
      </c>
      <c r="B76" s="53" t="s">
        <v>648</v>
      </c>
      <c r="C76" s="50" t="s">
        <v>25</v>
      </c>
      <c r="D76" s="64">
        <v>38</v>
      </c>
      <c r="E76" s="45" t="s">
        <v>739</v>
      </c>
      <c r="F76" s="19" t="s">
        <v>208</v>
      </c>
      <c r="G76" s="19" t="s">
        <v>186</v>
      </c>
      <c r="H76" s="20" t="s">
        <v>213</v>
      </c>
      <c r="I76" s="21" t="s">
        <v>192</v>
      </c>
      <c r="J76" s="33">
        <v>6</v>
      </c>
      <c r="K76" s="34">
        <v>45342</v>
      </c>
      <c r="L76" s="34">
        <v>45646</v>
      </c>
      <c r="M76" s="54">
        <f t="shared" si="7"/>
        <v>43.428571428571431</v>
      </c>
      <c r="N76" s="8"/>
      <c r="O76" s="66"/>
      <c r="P76" s="72"/>
      <c r="Q76" s="73">
        <f t="shared" si="4"/>
        <v>0</v>
      </c>
      <c r="R76" s="73">
        <f t="shared" si="5"/>
        <v>0</v>
      </c>
      <c r="S76" s="73" t="e">
        <f t="shared" si="6"/>
        <v>#DIV/0!</v>
      </c>
    </row>
    <row r="77" spans="1:19" ht="114">
      <c r="A77" s="46">
        <v>365</v>
      </c>
      <c r="B77" s="100" t="s">
        <v>649</v>
      </c>
      <c r="C77" s="101" t="s">
        <v>25</v>
      </c>
      <c r="D77" s="102">
        <v>38</v>
      </c>
      <c r="E77" s="103" t="s">
        <v>740</v>
      </c>
      <c r="F77" s="103" t="s">
        <v>53</v>
      </c>
      <c r="G77" s="105" t="s">
        <v>186</v>
      </c>
      <c r="H77" s="20" t="s">
        <v>209</v>
      </c>
      <c r="I77" s="21" t="s">
        <v>193</v>
      </c>
      <c r="J77" s="33">
        <v>5</v>
      </c>
      <c r="K77" s="34">
        <v>45342</v>
      </c>
      <c r="L77" s="34">
        <v>45641</v>
      </c>
      <c r="M77" s="54">
        <f t="shared" si="7"/>
        <v>42.714285714285715</v>
      </c>
      <c r="N77" s="8"/>
      <c r="O77" s="66"/>
      <c r="P77" s="72"/>
      <c r="Q77" s="73">
        <f t="shared" si="4"/>
        <v>0</v>
      </c>
      <c r="R77" s="73">
        <f t="shared" si="5"/>
        <v>0</v>
      </c>
      <c r="S77" s="73" t="e">
        <f t="shared" si="6"/>
        <v>#DIV/0!</v>
      </c>
    </row>
    <row r="78" spans="1:19" ht="114">
      <c r="A78" s="46">
        <v>366</v>
      </c>
      <c r="B78" s="53" t="s">
        <v>650</v>
      </c>
      <c r="C78" s="50" t="s">
        <v>25</v>
      </c>
      <c r="D78" s="64">
        <v>38</v>
      </c>
      <c r="E78" s="44" t="s">
        <v>740</v>
      </c>
      <c r="F78" s="19" t="s">
        <v>208</v>
      </c>
      <c r="G78" s="19" t="s">
        <v>186</v>
      </c>
      <c r="H78" s="20" t="s">
        <v>210</v>
      </c>
      <c r="I78" s="21" t="s">
        <v>187</v>
      </c>
      <c r="J78" s="33">
        <v>3</v>
      </c>
      <c r="K78" s="34">
        <v>45342</v>
      </c>
      <c r="L78" s="34">
        <v>45371</v>
      </c>
      <c r="M78" s="54">
        <f t="shared" si="7"/>
        <v>4.1428571428571432</v>
      </c>
      <c r="N78" s="8"/>
      <c r="O78" s="66"/>
      <c r="P78" s="72">
        <v>2</v>
      </c>
      <c r="Q78" s="73">
        <f t="shared" si="4"/>
        <v>0.66666666666666663</v>
      </c>
      <c r="R78" s="73">
        <f t="shared" si="5"/>
        <v>0</v>
      </c>
      <c r="S78" s="73">
        <f t="shared" si="6"/>
        <v>0</v>
      </c>
    </row>
    <row r="79" spans="1:19" ht="114">
      <c r="A79" s="46">
        <v>367</v>
      </c>
      <c r="B79" s="53" t="s">
        <v>651</v>
      </c>
      <c r="C79" s="50" t="s">
        <v>25</v>
      </c>
      <c r="D79" s="64">
        <v>38</v>
      </c>
      <c r="E79" s="44" t="s">
        <v>740</v>
      </c>
      <c r="F79" s="19" t="s">
        <v>208</v>
      </c>
      <c r="G79" s="19" t="s">
        <v>186</v>
      </c>
      <c r="H79" s="20" t="s">
        <v>211</v>
      </c>
      <c r="I79" s="21" t="s">
        <v>188</v>
      </c>
      <c r="J79" s="33">
        <v>4</v>
      </c>
      <c r="K79" s="34">
        <v>45342</v>
      </c>
      <c r="L79" s="34">
        <v>45626</v>
      </c>
      <c r="M79" s="54">
        <f t="shared" si="7"/>
        <v>40.571428571428569</v>
      </c>
      <c r="N79" s="8"/>
      <c r="O79" s="66"/>
      <c r="P79" s="72"/>
      <c r="Q79" s="73">
        <f t="shared" si="4"/>
        <v>0</v>
      </c>
      <c r="R79" s="73">
        <f t="shared" si="5"/>
        <v>0</v>
      </c>
      <c r="S79" s="73" t="e">
        <f t="shared" si="6"/>
        <v>#DIV/0!</v>
      </c>
    </row>
    <row r="80" spans="1:19" ht="114">
      <c r="A80" s="46">
        <v>368</v>
      </c>
      <c r="B80" s="53" t="s">
        <v>652</v>
      </c>
      <c r="C80" s="50" t="s">
        <v>25</v>
      </c>
      <c r="D80" s="64">
        <v>38</v>
      </c>
      <c r="E80" s="44" t="s">
        <v>740</v>
      </c>
      <c r="F80" s="19" t="s">
        <v>208</v>
      </c>
      <c r="G80" s="19" t="s">
        <v>186</v>
      </c>
      <c r="H80" s="20" t="s">
        <v>212</v>
      </c>
      <c r="I80" s="21" t="s">
        <v>189</v>
      </c>
      <c r="J80" s="33">
        <v>12</v>
      </c>
      <c r="K80" s="34">
        <v>45342</v>
      </c>
      <c r="L80" s="34">
        <v>45641</v>
      </c>
      <c r="M80" s="54">
        <f t="shared" si="7"/>
        <v>42.714285714285715</v>
      </c>
      <c r="N80" s="8"/>
      <c r="O80" s="66"/>
      <c r="P80" s="72"/>
      <c r="Q80" s="73">
        <f t="shared" si="4"/>
        <v>0</v>
      </c>
      <c r="R80" s="73">
        <f t="shared" si="5"/>
        <v>0</v>
      </c>
      <c r="S80" s="73" t="e">
        <f t="shared" si="6"/>
        <v>#DIV/0!</v>
      </c>
    </row>
    <row r="81" spans="1:19" ht="114">
      <c r="A81" s="46">
        <v>369</v>
      </c>
      <c r="B81" s="53" t="s">
        <v>653</v>
      </c>
      <c r="C81" s="50" t="s">
        <v>25</v>
      </c>
      <c r="D81" s="64">
        <v>38</v>
      </c>
      <c r="E81" s="44" t="s">
        <v>740</v>
      </c>
      <c r="F81" s="19" t="s">
        <v>208</v>
      </c>
      <c r="G81" s="19" t="s">
        <v>186</v>
      </c>
      <c r="H81" s="20" t="s">
        <v>191</v>
      </c>
      <c r="I81" s="21" t="s">
        <v>190</v>
      </c>
      <c r="J81" s="33">
        <v>6</v>
      </c>
      <c r="K81" s="34">
        <v>45342</v>
      </c>
      <c r="L81" s="34">
        <v>45626</v>
      </c>
      <c r="M81" s="54">
        <f t="shared" si="7"/>
        <v>40.571428571428569</v>
      </c>
      <c r="N81" s="8"/>
      <c r="O81" s="66"/>
      <c r="P81" s="72"/>
      <c r="Q81" s="73">
        <f t="shared" si="4"/>
        <v>0</v>
      </c>
      <c r="R81" s="73">
        <f t="shared" si="5"/>
        <v>0</v>
      </c>
      <c r="S81" s="73" t="e">
        <f t="shared" si="6"/>
        <v>#DIV/0!</v>
      </c>
    </row>
    <row r="82" spans="1:19" ht="114">
      <c r="A82" s="46">
        <v>370</v>
      </c>
      <c r="B82" s="53" t="s">
        <v>654</v>
      </c>
      <c r="C82" s="50" t="s">
        <v>25</v>
      </c>
      <c r="D82" s="64">
        <v>38</v>
      </c>
      <c r="E82" s="44" t="s">
        <v>740</v>
      </c>
      <c r="F82" s="19" t="s">
        <v>208</v>
      </c>
      <c r="G82" s="19" t="s">
        <v>186</v>
      </c>
      <c r="H82" s="20" t="s">
        <v>213</v>
      </c>
      <c r="I82" s="21" t="s">
        <v>192</v>
      </c>
      <c r="J82" s="33">
        <v>6</v>
      </c>
      <c r="K82" s="34">
        <v>45342</v>
      </c>
      <c r="L82" s="34">
        <v>45646</v>
      </c>
      <c r="M82" s="54">
        <f t="shared" si="7"/>
        <v>43.428571428571431</v>
      </c>
      <c r="N82" s="8"/>
      <c r="O82" s="66"/>
      <c r="P82" s="72"/>
      <c r="Q82" s="73">
        <f t="shared" si="4"/>
        <v>0</v>
      </c>
      <c r="R82" s="73">
        <f t="shared" si="5"/>
        <v>0</v>
      </c>
      <c r="S82" s="73" t="e">
        <f t="shared" si="6"/>
        <v>#DIV/0!</v>
      </c>
    </row>
    <row r="83" spans="1:19" ht="114">
      <c r="A83" s="46">
        <v>371</v>
      </c>
      <c r="B83" s="100" t="s">
        <v>655</v>
      </c>
      <c r="C83" s="101" t="s">
        <v>25</v>
      </c>
      <c r="D83" s="102">
        <v>38</v>
      </c>
      <c r="E83" s="103" t="s">
        <v>741</v>
      </c>
      <c r="F83" s="103" t="s">
        <v>54</v>
      </c>
      <c r="G83" s="105" t="s">
        <v>186</v>
      </c>
      <c r="H83" s="20" t="s">
        <v>209</v>
      </c>
      <c r="I83" s="21" t="s">
        <v>193</v>
      </c>
      <c r="J83" s="33">
        <v>5</v>
      </c>
      <c r="K83" s="34">
        <v>45342</v>
      </c>
      <c r="L83" s="34">
        <v>45641</v>
      </c>
      <c r="M83" s="54">
        <f t="shared" si="7"/>
        <v>42.714285714285715</v>
      </c>
      <c r="N83" s="8"/>
      <c r="O83" s="66"/>
      <c r="P83" s="72"/>
      <c r="Q83" s="73">
        <f t="shared" si="4"/>
        <v>0</v>
      </c>
      <c r="R83" s="73">
        <f t="shared" si="5"/>
        <v>0</v>
      </c>
      <c r="S83" s="73" t="e">
        <f t="shared" si="6"/>
        <v>#DIV/0!</v>
      </c>
    </row>
    <row r="84" spans="1:19" ht="114">
      <c r="A84" s="46">
        <v>372</v>
      </c>
      <c r="B84" s="53" t="s">
        <v>656</v>
      </c>
      <c r="C84" s="50" t="s">
        <v>25</v>
      </c>
      <c r="D84" s="64">
        <v>38</v>
      </c>
      <c r="E84" s="44" t="s">
        <v>741</v>
      </c>
      <c r="F84" s="19" t="s">
        <v>208</v>
      </c>
      <c r="G84" s="19" t="s">
        <v>186</v>
      </c>
      <c r="H84" s="20" t="s">
        <v>210</v>
      </c>
      <c r="I84" s="21" t="s">
        <v>187</v>
      </c>
      <c r="J84" s="33">
        <v>3</v>
      </c>
      <c r="K84" s="34">
        <v>45342</v>
      </c>
      <c r="L84" s="34">
        <v>45371</v>
      </c>
      <c r="M84" s="54">
        <f t="shared" si="7"/>
        <v>4.1428571428571432</v>
      </c>
      <c r="N84" s="8"/>
      <c r="O84" s="66"/>
      <c r="P84" s="72">
        <v>2</v>
      </c>
      <c r="Q84" s="73">
        <f t="shared" si="4"/>
        <v>0.66666666666666663</v>
      </c>
      <c r="R84" s="73">
        <f t="shared" si="5"/>
        <v>0</v>
      </c>
      <c r="S84" s="73">
        <f t="shared" si="6"/>
        <v>0</v>
      </c>
    </row>
    <row r="85" spans="1:19" ht="114">
      <c r="A85" s="46">
        <v>373</v>
      </c>
      <c r="B85" s="53" t="s">
        <v>657</v>
      </c>
      <c r="C85" s="50" t="s">
        <v>25</v>
      </c>
      <c r="D85" s="64">
        <v>38</v>
      </c>
      <c r="E85" s="44" t="s">
        <v>741</v>
      </c>
      <c r="F85" s="19" t="s">
        <v>208</v>
      </c>
      <c r="G85" s="19" t="s">
        <v>186</v>
      </c>
      <c r="H85" s="20" t="s">
        <v>211</v>
      </c>
      <c r="I85" s="21" t="s">
        <v>188</v>
      </c>
      <c r="J85" s="33">
        <v>4</v>
      </c>
      <c r="K85" s="34">
        <v>45342</v>
      </c>
      <c r="L85" s="34">
        <v>45626</v>
      </c>
      <c r="M85" s="54">
        <f t="shared" si="7"/>
        <v>40.571428571428569</v>
      </c>
      <c r="N85" s="8"/>
      <c r="O85" s="66"/>
      <c r="P85" s="72"/>
      <c r="Q85" s="73">
        <f t="shared" si="4"/>
        <v>0</v>
      </c>
      <c r="R85" s="73">
        <f t="shared" si="5"/>
        <v>0</v>
      </c>
      <c r="S85" s="73" t="e">
        <f t="shared" si="6"/>
        <v>#DIV/0!</v>
      </c>
    </row>
    <row r="86" spans="1:19" ht="114">
      <c r="A86" s="46">
        <v>374</v>
      </c>
      <c r="B86" s="53" t="s">
        <v>658</v>
      </c>
      <c r="C86" s="50" t="s">
        <v>25</v>
      </c>
      <c r="D86" s="64">
        <v>38</v>
      </c>
      <c r="E86" s="44" t="s">
        <v>741</v>
      </c>
      <c r="F86" s="19" t="s">
        <v>208</v>
      </c>
      <c r="G86" s="19" t="s">
        <v>186</v>
      </c>
      <c r="H86" s="20" t="s">
        <v>212</v>
      </c>
      <c r="I86" s="21" t="s">
        <v>189</v>
      </c>
      <c r="J86" s="33">
        <v>12</v>
      </c>
      <c r="K86" s="34">
        <v>45342</v>
      </c>
      <c r="L86" s="34">
        <v>45641</v>
      </c>
      <c r="M86" s="54">
        <f t="shared" si="7"/>
        <v>42.714285714285715</v>
      </c>
      <c r="N86" s="8"/>
      <c r="O86" s="66"/>
      <c r="P86" s="72"/>
      <c r="Q86" s="73">
        <f t="shared" si="4"/>
        <v>0</v>
      </c>
      <c r="R86" s="73">
        <f t="shared" si="5"/>
        <v>0</v>
      </c>
      <c r="S86" s="73" t="e">
        <f t="shared" si="6"/>
        <v>#DIV/0!</v>
      </c>
    </row>
    <row r="87" spans="1:19" ht="114">
      <c r="A87" s="46">
        <v>375</v>
      </c>
      <c r="B87" s="53" t="s">
        <v>659</v>
      </c>
      <c r="C87" s="50" t="s">
        <v>25</v>
      </c>
      <c r="D87" s="64">
        <v>38</v>
      </c>
      <c r="E87" s="44" t="s">
        <v>741</v>
      </c>
      <c r="F87" s="19" t="s">
        <v>208</v>
      </c>
      <c r="G87" s="19" t="s">
        <v>186</v>
      </c>
      <c r="H87" s="20" t="s">
        <v>191</v>
      </c>
      <c r="I87" s="21" t="s">
        <v>190</v>
      </c>
      <c r="J87" s="33">
        <v>6</v>
      </c>
      <c r="K87" s="34">
        <v>45342</v>
      </c>
      <c r="L87" s="34">
        <v>45626</v>
      </c>
      <c r="M87" s="54">
        <f t="shared" si="7"/>
        <v>40.571428571428569</v>
      </c>
      <c r="N87" s="8"/>
      <c r="O87" s="66"/>
      <c r="P87" s="72"/>
      <c r="Q87" s="73">
        <f t="shared" si="4"/>
        <v>0</v>
      </c>
      <c r="R87" s="73">
        <f t="shared" si="5"/>
        <v>0</v>
      </c>
      <c r="S87" s="73" t="e">
        <f t="shared" si="6"/>
        <v>#DIV/0!</v>
      </c>
    </row>
    <row r="88" spans="1:19" ht="114">
      <c r="A88" s="46">
        <v>376</v>
      </c>
      <c r="B88" s="53" t="s">
        <v>660</v>
      </c>
      <c r="C88" s="50" t="s">
        <v>25</v>
      </c>
      <c r="D88" s="64">
        <v>38</v>
      </c>
      <c r="E88" s="44" t="s">
        <v>741</v>
      </c>
      <c r="F88" s="19" t="s">
        <v>208</v>
      </c>
      <c r="G88" s="19" t="s">
        <v>186</v>
      </c>
      <c r="H88" s="20" t="s">
        <v>213</v>
      </c>
      <c r="I88" s="21" t="s">
        <v>192</v>
      </c>
      <c r="J88" s="33">
        <v>6</v>
      </c>
      <c r="K88" s="34">
        <v>45342</v>
      </c>
      <c r="L88" s="34">
        <v>45646</v>
      </c>
      <c r="M88" s="54">
        <f t="shared" si="7"/>
        <v>43.428571428571431</v>
      </c>
      <c r="N88" s="8"/>
      <c r="O88" s="66"/>
      <c r="P88" s="72"/>
      <c r="Q88" s="73">
        <f t="shared" si="4"/>
        <v>0</v>
      </c>
      <c r="R88" s="73">
        <f t="shared" si="5"/>
        <v>0</v>
      </c>
      <c r="S88" s="73" t="e">
        <f t="shared" si="6"/>
        <v>#DIV/0!</v>
      </c>
    </row>
    <row r="89" spans="1:19" ht="128.25">
      <c r="A89" s="46">
        <v>377</v>
      </c>
      <c r="B89" s="100" t="s">
        <v>661</v>
      </c>
      <c r="C89" s="101" t="s">
        <v>25</v>
      </c>
      <c r="D89" s="108">
        <v>1103002</v>
      </c>
      <c r="E89" s="103" t="s">
        <v>742</v>
      </c>
      <c r="F89" s="103" t="s">
        <v>55</v>
      </c>
      <c r="G89" s="105" t="s">
        <v>533</v>
      </c>
      <c r="H89" s="20" t="s">
        <v>534</v>
      </c>
      <c r="I89" s="21" t="s">
        <v>227</v>
      </c>
      <c r="J89" s="33">
        <v>1</v>
      </c>
      <c r="K89" s="34">
        <v>45342</v>
      </c>
      <c r="L89" s="34">
        <v>45463</v>
      </c>
      <c r="M89" s="54">
        <f t="shared" si="7"/>
        <v>17.285714285714285</v>
      </c>
      <c r="N89" s="8"/>
      <c r="O89" s="66"/>
      <c r="P89" s="72">
        <v>1</v>
      </c>
      <c r="Q89" s="73">
        <f t="shared" si="4"/>
        <v>1</v>
      </c>
      <c r="R89" s="73">
        <f t="shared" si="5"/>
        <v>0</v>
      </c>
      <c r="S89" s="73">
        <f t="shared" si="6"/>
        <v>0</v>
      </c>
    </row>
    <row r="90" spans="1:19">
      <c r="J90">
        <f>SUM(J11:J89)</f>
        <v>416</v>
      </c>
      <c r="N90">
        <f>SUM(N11:N89)</f>
        <v>0</v>
      </c>
      <c r="P90" s="74">
        <f>SUM(P11:P89)</f>
        <v>56</v>
      </c>
      <c r="Q90" s="73">
        <f t="shared" si="4"/>
        <v>0.13461538461538461</v>
      </c>
      <c r="R90" s="73">
        <f t="shared" si="5"/>
        <v>0</v>
      </c>
      <c r="S90" s="73">
        <f t="shared" si="6"/>
        <v>0</v>
      </c>
    </row>
  </sheetData>
  <autoFilter ref="A10:M89" xr:uid="{00000000-0009-0000-0000-000000000000}">
    <filterColumn colId="3">
      <filters>
        <filter val="10"/>
        <filter val="11"/>
        <filter val="12"/>
        <filter val="14"/>
        <filter val="19"/>
        <filter val="23"/>
        <filter val="24"/>
        <filter val="25"/>
        <filter val="26"/>
        <filter val="28"/>
        <filter val="29"/>
        <filter val="3"/>
        <filter val="32"/>
        <filter val="33"/>
        <filter val="34"/>
        <filter val="35"/>
        <filter val="36"/>
        <filter val="37"/>
        <filter val="38"/>
        <filter val="39"/>
        <filter val="40"/>
        <filter val="6"/>
        <filter val="7"/>
        <filter val="8"/>
        <filter val="9"/>
      </filters>
    </filterColumn>
  </autoFilter>
  <mergeCells count="1">
    <mergeCell ref="B8:O8"/>
  </mergeCells>
  <dataValidations count="1">
    <dataValidation type="list" allowBlank="1" showInputMessage="1" showErrorMessage="1" errorTitle="Entrada no válida" error="Por favor seleccione un elemento de la lista" promptTitle="Seleccione un elemento de la lista" prompt=" Seleccione de la lista si registra la SUSCRIPCIÓN, ó el AVANCE (SEGUIMIENTO) del Plan de Mejoramiento." sqref="C11:C89" xr:uid="{E8F3E01E-C465-42C6-BA82-1E4EBC82D4DE}">
      <formula1>#REF!</formula1>
    </dataValidation>
  </dataValidations>
  <pageMargins left="0.7" right="0.7" top="0.75" bottom="0.75" header="0.3" footer="0.3"/>
  <pageSetup paperSize="9" scale="35" orientation="landscape" horizontalDpi="360" verticalDpi="36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80BD4-A331-4473-839D-2E6400430482}">
  <sheetPr filterMode="1"/>
  <dimension ref="A1:S220"/>
  <sheetViews>
    <sheetView topLeftCell="A15" zoomScale="85" zoomScaleNormal="85" workbookViewId="0">
      <selection activeCell="E13" sqref="E13"/>
    </sheetView>
  </sheetViews>
  <sheetFormatPr baseColWidth="10" defaultColWidth="9.140625" defaultRowHeight="15"/>
  <cols>
    <col min="2" max="2" width="16" customWidth="1"/>
    <col min="3" max="3" width="27" customWidth="1"/>
    <col min="4" max="4" width="21" customWidth="1"/>
    <col min="5" max="5" width="53.85546875" customWidth="1"/>
    <col min="6" max="6" width="36.42578125" customWidth="1"/>
    <col min="7" max="7" width="22" customWidth="1"/>
    <col min="8" max="8" width="31" customWidth="1"/>
    <col min="9" max="15" width="20.7109375" customWidth="1"/>
    <col min="16" max="16" width="20.140625" customWidth="1"/>
    <col min="17" max="17" width="13.85546875" customWidth="1"/>
    <col min="18" max="18" width="13" customWidth="1"/>
    <col min="19" max="19" width="16.5703125" customWidth="1"/>
    <col min="20" max="243" width="8" customWidth="1"/>
  </cols>
  <sheetData>
    <row r="1" spans="1:19" ht="30">
      <c r="B1" s="1" t="s">
        <v>0</v>
      </c>
      <c r="C1" s="1">
        <v>53</v>
      </c>
      <c r="D1" s="3" t="s">
        <v>1</v>
      </c>
    </row>
    <row r="2" spans="1:19" ht="45">
      <c r="B2" s="1" t="s">
        <v>2</v>
      </c>
      <c r="C2" s="1">
        <v>400</v>
      </c>
      <c r="D2" s="3" t="s">
        <v>3</v>
      </c>
    </row>
    <row r="3" spans="1:19">
      <c r="B3" s="1" t="s">
        <v>4</v>
      </c>
      <c r="C3" s="1">
        <v>1</v>
      </c>
    </row>
    <row r="4" spans="1:19">
      <c r="B4" s="1" t="s">
        <v>5</v>
      </c>
      <c r="C4" s="1">
        <v>154</v>
      </c>
    </row>
    <row r="5" spans="1:19">
      <c r="B5" s="1" t="s">
        <v>6</v>
      </c>
      <c r="C5" s="2">
        <v>44906</v>
      </c>
    </row>
    <row r="6" spans="1:19">
      <c r="B6" s="1" t="s">
        <v>7</v>
      </c>
      <c r="C6" s="1">
        <v>0</v>
      </c>
      <c r="D6" s="1" t="s">
        <v>8</v>
      </c>
    </row>
    <row r="8" spans="1:19">
      <c r="A8" s="46" t="s">
        <v>9</v>
      </c>
      <c r="B8" s="240" t="s">
        <v>10</v>
      </c>
      <c r="C8" s="241"/>
      <c r="D8" s="241"/>
      <c r="E8" s="241"/>
      <c r="F8" s="241"/>
      <c r="G8" s="241"/>
      <c r="H8" s="241"/>
      <c r="I8" s="241"/>
      <c r="J8" s="241"/>
      <c r="K8" s="241"/>
      <c r="L8" s="241"/>
      <c r="M8" s="241"/>
      <c r="N8" s="241"/>
      <c r="O8" s="241"/>
    </row>
    <row r="9" spans="1:19">
      <c r="A9" s="47"/>
      <c r="B9" s="47"/>
      <c r="C9" s="46">
        <v>4</v>
      </c>
      <c r="D9" s="46">
        <v>8</v>
      </c>
      <c r="E9" s="46">
        <v>12</v>
      </c>
      <c r="F9" s="46">
        <v>16</v>
      </c>
      <c r="G9" s="46">
        <v>20</v>
      </c>
      <c r="H9" s="46">
        <v>24</v>
      </c>
      <c r="I9" s="46">
        <v>28</v>
      </c>
      <c r="J9" s="46">
        <v>31</v>
      </c>
      <c r="K9" s="46">
        <v>32</v>
      </c>
      <c r="L9" s="46">
        <v>36</v>
      </c>
      <c r="M9" s="46">
        <v>40</v>
      </c>
      <c r="N9" s="46">
        <v>44</v>
      </c>
      <c r="O9" s="46">
        <v>48</v>
      </c>
    </row>
    <row r="10" spans="1:19" ht="30">
      <c r="A10" s="47"/>
      <c r="B10" s="47"/>
      <c r="C10" s="48" t="s">
        <v>11</v>
      </c>
      <c r="D10" s="48" t="s">
        <v>760</v>
      </c>
      <c r="E10" s="48" t="s">
        <v>761</v>
      </c>
      <c r="F10" s="46" t="s">
        <v>762</v>
      </c>
      <c r="G10" s="46" t="s">
        <v>15</v>
      </c>
      <c r="H10" s="46" t="s">
        <v>16</v>
      </c>
      <c r="I10" s="46" t="s">
        <v>17</v>
      </c>
      <c r="J10" s="46" t="s">
        <v>18</v>
      </c>
      <c r="K10" s="46" t="s">
        <v>19</v>
      </c>
      <c r="L10" s="46" t="s">
        <v>20</v>
      </c>
      <c r="M10" s="46" t="s">
        <v>21</v>
      </c>
      <c r="N10" s="46" t="s">
        <v>22</v>
      </c>
      <c r="O10" s="46" t="s">
        <v>23</v>
      </c>
      <c r="P10" s="70" t="s">
        <v>677</v>
      </c>
      <c r="Q10" s="70" t="s">
        <v>678</v>
      </c>
      <c r="R10" s="70" t="s">
        <v>679</v>
      </c>
      <c r="S10" s="70" t="s">
        <v>680</v>
      </c>
    </row>
    <row r="11" spans="1:19" ht="186">
      <c r="A11" s="49">
        <v>1</v>
      </c>
      <c r="B11" s="100" t="s">
        <v>24</v>
      </c>
      <c r="C11" s="101" t="s">
        <v>25</v>
      </c>
      <c r="D11" s="106">
        <v>1</v>
      </c>
      <c r="E11" s="104" t="s">
        <v>743</v>
      </c>
      <c r="F11" s="104" t="s">
        <v>57</v>
      </c>
      <c r="G11" s="12" t="s">
        <v>58</v>
      </c>
      <c r="H11" s="6" t="s">
        <v>59</v>
      </c>
      <c r="I11" s="4" t="s">
        <v>60</v>
      </c>
      <c r="J11" s="4">
        <v>4</v>
      </c>
      <c r="K11" s="7">
        <v>45352</v>
      </c>
      <c r="L11" s="7">
        <v>45381</v>
      </c>
      <c r="M11" s="54">
        <f t="shared" ref="M11:M74" si="0">(+L11-K11)/7</f>
        <v>4.1428571428571432</v>
      </c>
      <c r="N11" s="8"/>
      <c r="O11" s="66"/>
      <c r="P11" s="71">
        <v>4</v>
      </c>
      <c r="Q11" s="73">
        <f>P11/J11</f>
        <v>1</v>
      </c>
      <c r="R11" s="73">
        <f>N11/J11</f>
        <v>0</v>
      </c>
      <c r="S11" s="73">
        <f>N11/P11</f>
        <v>0</v>
      </c>
    </row>
    <row r="12" spans="1:19" ht="186">
      <c r="A12" s="49">
        <v>2</v>
      </c>
      <c r="B12" s="53" t="s">
        <v>273</v>
      </c>
      <c r="C12" s="50" t="s">
        <v>25</v>
      </c>
      <c r="D12" s="55">
        <v>1</v>
      </c>
      <c r="E12" s="5" t="s">
        <v>744</v>
      </c>
      <c r="F12" s="5" t="s">
        <v>57</v>
      </c>
      <c r="G12" s="5" t="s">
        <v>58</v>
      </c>
      <c r="H12" s="6" t="s">
        <v>61</v>
      </c>
      <c r="I12" s="4" t="s">
        <v>62</v>
      </c>
      <c r="J12" s="4">
        <v>1</v>
      </c>
      <c r="K12" s="7">
        <v>45413</v>
      </c>
      <c r="L12" s="7">
        <v>45442</v>
      </c>
      <c r="M12" s="54">
        <f t="shared" si="0"/>
        <v>4.1428571428571432</v>
      </c>
      <c r="N12" s="8"/>
      <c r="O12" s="66"/>
      <c r="P12" s="71">
        <v>4</v>
      </c>
      <c r="Q12" s="73">
        <f t="shared" ref="Q12:Q75" si="1">P12/J12</f>
        <v>4</v>
      </c>
      <c r="R12" s="73">
        <f t="shared" ref="R12:R75" si="2">N12/J12</f>
        <v>0</v>
      </c>
      <c r="S12" s="73">
        <f t="shared" ref="S12:S75" si="3">N12/P12</f>
        <v>0</v>
      </c>
    </row>
    <row r="13" spans="1:19" ht="186">
      <c r="A13" s="51">
        <v>3</v>
      </c>
      <c r="B13" s="65" t="s">
        <v>274</v>
      </c>
      <c r="C13" s="52" t="s">
        <v>25</v>
      </c>
      <c r="D13" s="56">
        <v>1</v>
      </c>
      <c r="E13" s="9" t="s">
        <v>745</v>
      </c>
      <c r="F13" s="5" t="s">
        <v>57</v>
      </c>
      <c r="G13" s="5" t="s">
        <v>58</v>
      </c>
      <c r="H13" s="6" t="s">
        <v>63</v>
      </c>
      <c r="I13" s="4" t="s">
        <v>64</v>
      </c>
      <c r="J13" s="4">
        <v>1</v>
      </c>
      <c r="K13" s="7">
        <v>45352</v>
      </c>
      <c r="L13" s="7">
        <v>45657</v>
      </c>
      <c r="M13" s="54">
        <f t="shared" si="0"/>
        <v>43.571428571428569</v>
      </c>
      <c r="N13" s="8"/>
      <c r="O13" s="66"/>
      <c r="P13" s="71"/>
      <c r="Q13" s="73">
        <f t="shared" si="1"/>
        <v>0</v>
      </c>
      <c r="R13" s="73">
        <f t="shared" si="2"/>
        <v>0</v>
      </c>
      <c r="S13" s="73" t="e">
        <f t="shared" si="3"/>
        <v>#DIV/0!</v>
      </c>
    </row>
    <row r="14" spans="1:19" ht="186">
      <c r="A14" s="46">
        <v>4</v>
      </c>
      <c r="B14" s="65" t="s">
        <v>275</v>
      </c>
      <c r="C14" s="50" t="s">
        <v>25</v>
      </c>
      <c r="D14" s="55">
        <v>1</v>
      </c>
      <c r="E14" s="5" t="s">
        <v>746</v>
      </c>
      <c r="F14" s="5" t="s">
        <v>57</v>
      </c>
      <c r="G14" s="5" t="s">
        <v>58</v>
      </c>
      <c r="H14" s="6" t="s">
        <v>65</v>
      </c>
      <c r="I14" s="4" t="s">
        <v>66</v>
      </c>
      <c r="J14" s="4">
        <v>1</v>
      </c>
      <c r="K14" s="7">
        <v>45383</v>
      </c>
      <c r="L14" s="7">
        <v>45412</v>
      </c>
      <c r="M14" s="54">
        <f t="shared" si="0"/>
        <v>4.1428571428571432</v>
      </c>
      <c r="N14" s="8"/>
      <c r="O14" s="66"/>
      <c r="P14" s="71">
        <v>1</v>
      </c>
      <c r="Q14" s="73">
        <f t="shared" si="1"/>
        <v>1</v>
      </c>
      <c r="R14" s="73">
        <f t="shared" si="2"/>
        <v>0</v>
      </c>
      <c r="S14" s="73">
        <f t="shared" si="3"/>
        <v>0</v>
      </c>
    </row>
    <row r="15" spans="1:19" ht="186">
      <c r="A15" s="46">
        <v>5</v>
      </c>
      <c r="B15" s="65" t="s">
        <v>276</v>
      </c>
      <c r="C15" s="50" t="s">
        <v>25</v>
      </c>
      <c r="D15" s="55">
        <v>1</v>
      </c>
      <c r="E15" s="5" t="s">
        <v>747</v>
      </c>
      <c r="F15" s="5" t="s">
        <v>57</v>
      </c>
      <c r="G15" s="5" t="s">
        <v>58</v>
      </c>
      <c r="H15" s="6" t="s">
        <v>67</v>
      </c>
      <c r="I15" s="4" t="s">
        <v>68</v>
      </c>
      <c r="J15" s="4">
        <v>1</v>
      </c>
      <c r="K15" s="7">
        <v>45352</v>
      </c>
      <c r="L15" s="7">
        <v>45381</v>
      </c>
      <c r="M15" s="54">
        <f t="shared" si="0"/>
        <v>4.1428571428571432</v>
      </c>
      <c r="N15" s="8"/>
      <c r="O15" s="66"/>
      <c r="P15" s="71">
        <v>1</v>
      </c>
      <c r="Q15" s="73">
        <f t="shared" si="1"/>
        <v>1</v>
      </c>
      <c r="R15" s="73">
        <f t="shared" si="2"/>
        <v>0</v>
      </c>
      <c r="S15" s="73">
        <f t="shared" si="3"/>
        <v>0</v>
      </c>
    </row>
    <row r="16" spans="1:19" ht="171.75">
      <c r="A16" s="46">
        <v>6</v>
      </c>
      <c r="B16" s="109" t="s">
        <v>277</v>
      </c>
      <c r="C16" s="101" t="s">
        <v>25</v>
      </c>
      <c r="D16" s="106">
        <v>2</v>
      </c>
      <c r="E16" s="104" t="s">
        <v>748</v>
      </c>
      <c r="F16" s="104" t="s">
        <v>69</v>
      </c>
      <c r="G16" s="12" t="s">
        <v>70</v>
      </c>
      <c r="H16" s="10" t="s">
        <v>71</v>
      </c>
      <c r="I16" s="4" t="s">
        <v>62</v>
      </c>
      <c r="J16" s="4">
        <v>3</v>
      </c>
      <c r="K16" s="7">
        <v>45292</v>
      </c>
      <c r="L16" s="7">
        <v>45657</v>
      </c>
      <c r="M16" s="22">
        <f t="shared" si="0"/>
        <v>52.142857142857146</v>
      </c>
      <c r="N16" s="11"/>
      <c r="O16" s="67"/>
      <c r="P16" s="71">
        <v>2</v>
      </c>
      <c r="Q16" s="73">
        <f t="shared" si="1"/>
        <v>0.66666666666666663</v>
      </c>
      <c r="R16" s="73">
        <f t="shared" si="2"/>
        <v>0</v>
      </c>
      <c r="S16" s="73">
        <f t="shared" si="3"/>
        <v>0</v>
      </c>
    </row>
    <row r="17" spans="1:19" ht="171.75">
      <c r="A17" s="46">
        <v>7</v>
      </c>
      <c r="B17" s="65" t="s">
        <v>278</v>
      </c>
      <c r="C17" s="50" t="s">
        <v>25</v>
      </c>
      <c r="D17" s="55">
        <v>2</v>
      </c>
      <c r="E17" s="5" t="s">
        <v>748</v>
      </c>
      <c r="F17" s="5" t="s">
        <v>69</v>
      </c>
      <c r="G17" s="5" t="s">
        <v>70</v>
      </c>
      <c r="H17" s="10" t="s">
        <v>72</v>
      </c>
      <c r="I17" s="4" t="s">
        <v>68</v>
      </c>
      <c r="J17" s="4">
        <v>3</v>
      </c>
      <c r="K17" s="7">
        <v>45292</v>
      </c>
      <c r="L17" s="7">
        <v>45657</v>
      </c>
      <c r="M17" s="54">
        <f t="shared" si="0"/>
        <v>52.142857142857146</v>
      </c>
      <c r="N17" s="38"/>
      <c r="O17" s="68"/>
      <c r="P17" s="71"/>
      <c r="Q17" s="73">
        <f t="shared" si="1"/>
        <v>0</v>
      </c>
      <c r="R17" s="73">
        <f t="shared" si="2"/>
        <v>0</v>
      </c>
      <c r="S17" s="73" t="e">
        <f t="shared" si="3"/>
        <v>#DIV/0!</v>
      </c>
    </row>
    <row r="18" spans="1:19" ht="213" customHeight="1">
      <c r="A18" s="46">
        <v>8</v>
      </c>
      <c r="B18" s="65" t="s">
        <v>279</v>
      </c>
      <c r="C18" s="50" t="s">
        <v>25</v>
      </c>
      <c r="D18" s="55">
        <v>2</v>
      </c>
      <c r="E18" s="5" t="s">
        <v>748</v>
      </c>
      <c r="F18" s="5" t="s">
        <v>69</v>
      </c>
      <c r="G18" s="5" t="s">
        <v>70</v>
      </c>
      <c r="H18" s="10" t="s">
        <v>73</v>
      </c>
      <c r="I18" s="4" t="s">
        <v>74</v>
      </c>
      <c r="J18" s="4">
        <v>6</v>
      </c>
      <c r="K18" s="7">
        <v>45292</v>
      </c>
      <c r="L18" s="7">
        <v>45657</v>
      </c>
      <c r="M18" s="54">
        <f t="shared" si="0"/>
        <v>52.142857142857146</v>
      </c>
      <c r="N18" s="38"/>
      <c r="O18" s="68"/>
      <c r="P18" s="71"/>
      <c r="Q18" s="73">
        <f t="shared" si="1"/>
        <v>0</v>
      </c>
      <c r="R18" s="73">
        <f t="shared" si="2"/>
        <v>0</v>
      </c>
      <c r="S18" s="73" t="e">
        <f t="shared" si="3"/>
        <v>#DIV/0!</v>
      </c>
    </row>
    <row r="19" spans="1:19" ht="129">
      <c r="A19" s="46">
        <v>9</v>
      </c>
      <c r="B19" s="109" t="s">
        <v>280</v>
      </c>
      <c r="C19" s="101" t="s">
        <v>25</v>
      </c>
      <c r="D19" s="106">
        <v>3</v>
      </c>
      <c r="E19" s="104" t="s">
        <v>749</v>
      </c>
      <c r="F19" s="104" t="s">
        <v>75</v>
      </c>
      <c r="G19" s="12" t="s">
        <v>76</v>
      </c>
      <c r="H19" s="13" t="s">
        <v>77</v>
      </c>
      <c r="I19" s="14" t="s">
        <v>78</v>
      </c>
      <c r="J19" s="15">
        <v>4</v>
      </c>
      <c r="K19" s="16">
        <v>44910</v>
      </c>
      <c r="L19" s="16">
        <v>45641</v>
      </c>
      <c r="M19" s="54">
        <f t="shared" si="0"/>
        <v>104.42857142857143</v>
      </c>
      <c r="N19" s="38"/>
      <c r="O19" s="68"/>
      <c r="P19" s="71">
        <v>2</v>
      </c>
      <c r="Q19" s="73">
        <f t="shared" si="1"/>
        <v>0.5</v>
      </c>
      <c r="R19" s="73">
        <f t="shared" si="2"/>
        <v>0</v>
      </c>
      <c r="S19" s="73">
        <f t="shared" si="3"/>
        <v>0</v>
      </c>
    </row>
    <row r="20" spans="1:19" ht="129">
      <c r="A20" s="46">
        <v>10</v>
      </c>
      <c r="B20" s="65" t="s">
        <v>281</v>
      </c>
      <c r="C20" s="50" t="s">
        <v>25</v>
      </c>
      <c r="D20" s="55">
        <v>3</v>
      </c>
      <c r="E20" s="12" t="s">
        <v>750</v>
      </c>
      <c r="F20" s="5" t="s">
        <v>75</v>
      </c>
      <c r="G20" s="5" t="s">
        <v>76</v>
      </c>
      <c r="H20" s="13" t="s">
        <v>79</v>
      </c>
      <c r="I20" s="14" t="s">
        <v>78</v>
      </c>
      <c r="J20" s="15">
        <v>4</v>
      </c>
      <c r="K20" s="16">
        <v>44910</v>
      </c>
      <c r="L20" s="16">
        <v>45641</v>
      </c>
      <c r="M20" s="54">
        <f t="shared" si="0"/>
        <v>104.42857142857143</v>
      </c>
      <c r="N20" s="38"/>
      <c r="O20" s="68"/>
      <c r="P20" s="71">
        <v>2</v>
      </c>
      <c r="Q20" s="73">
        <f t="shared" si="1"/>
        <v>0.5</v>
      </c>
      <c r="R20" s="73">
        <f t="shared" si="2"/>
        <v>0</v>
      </c>
      <c r="S20" s="73">
        <f t="shared" si="3"/>
        <v>0</v>
      </c>
    </row>
    <row r="21" spans="1:19" ht="171" customHeight="1">
      <c r="A21" s="46">
        <v>11</v>
      </c>
      <c r="B21" s="65" t="s">
        <v>282</v>
      </c>
      <c r="C21" s="50" t="s">
        <v>25</v>
      </c>
      <c r="D21" s="55">
        <v>3</v>
      </c>
      <c r="E21" s="12" t="s">
        <v>751</v>
      </c>
      <c r="F21" s="5" t="s">
        <v>75</v>
      </c>
      <c r="G21" s="5" t="s">
        <v>76</v>
      </c>
      <c r="H21" s="13" t="s">
        <v>80</v>
      </c>
      <c r="I21" s="17" t="s">
        <v>68</v>
      </c>
      <c r="J21" s="15">
        <v>1</v>
      </c>
      <c r="K21" s="16">
        <v>44910</v>
      </c>
      <c r="L21" s="16">
        <v>45366</v>
      </c>
      <c r="M21" s="54">
        <f t="shared" si="0"/>
        <v>65.142857142857139</v>
      </c>
      <c r="N21" s="38">
        <v>1</v>
      </c>
      <c r="O21" s="68" t="s">
        <v>676</v>
      </c>
      <c r="P21" s="71">
        <v>1</v>
      </c>
      <c r="Q21" s="73">
        <f t="shared" si="1"/>
        <v>1</v>
      </c>
      <c r="R21" s="73">
        <f t="shared" si="2"/>
        <v>1</v>
      </c>
      <c r="S21" s="73">
        <f t="shared" si="3"/>
        <v>1</v>
      </c>
    </row>
    <row r="22" spans="1:19" ht="228">
      <c r="A22" s="46">
        <v>12</v>
      </c>
      <c r="B22" s="65" t="s">
        <v>283</v>
      </c>
      <c r="C22" s="50" t="s">
        <v>25</v>
      </c>
      <c r="D22" s="55">
        <v>3</v>
      </c>
      <c r="E22" s="12" t="s">
        <v>752</v>
      </c>
      <c r="F22" s="5" t="s">
        <v>75</v>
      </c>
      <c r="G22" s="5" t="s">
        <v>76</v>
      </c>
      <c r="H22" s="13" t="s">
        <v>81</v>
      </c>
      <c r="I22" s="17" t="s">
        <v>78</v>
      </c>
      <c r="J22" s="15">
        <v>1</v>
      </c>
      <c r="K22" s="16">
        <v>44910</v>
      </c>
      <c r="L22" s="16">
        <v>45306</v>
      </c>
      <c r="M22" s="54">
        <f t="shared" si="0"/>
        <v>56.571428571428569</v>
      </c>
      <c r="N22" s="38">
        <v>1</v>
      </c>
      <c r="O22" s="68" t="s">
        <v>675</v>
      </c>
      <c r="P22" s="71">
        <v>1</v>
      </c>
      <c r="Q22" s="73">
        <f t="shared" si="1"/>
        <v>1</v>
      </c>
      <c r="R22" s="73">
        <f t="shared" si="2"/>
        <v>1</v>
      </c>
      <c r="S22" s="73">
        <f t="shared" si="3"/>
        <v>1</v>
      </c>
    </row>
    <row r="23" spans="1:19" ht="154.5" customHeight="1">
      <c r="A23" s="46">
        <v>13</v>
      </c>
      <c r="B23" s="65" t="s">
        <v>284</v>
      </c>
      <c r="C23" s="50" t="s">
        <v>25</v>
      </c>
      <c r="D23" s="55">
        <v>3</v>
      </c>
      <c r="E23" s="12" t="s">
        <v>753</v>
      </c>
      <c r="F23" s="5" t="s">
        <v>75</v>
      </c>
      <c r="G23" s="5" t="s">
        <v>76</v>
      </c>
      <c r="H23" s="13" t="s">
        <v>82</v>
      </c>
      <c r="I23" s="15" t="s">
        <v>68</v>
      </c>
      <c r="J23" s="15">
        <v>1</v>
      </c>
      <c r="K23" s="16">
        <v>45338</v>
      </c>
      <c r="L23" s="16">
        <v>45381</v>
      </c>
      <c r="M23" s="54">
        <f t="shared" si="0"/>
        <v>6.1428571428571432</v>
      </c>
      <c r="N23" s="38"/>
      <c r="O23" s="68"/>
      <c r="P23" s="71">
        <v>1</v>
      </c>
      <c r="Q23" s="73">
        <f t="shared" si="1"/>
        <v>1</v>
      </c>
      <c r="R23" s="73">
        <f t="shared" si="2"/>
        <v>0</v>
      </c>
      <c r="S23" s="73">
        <f t="shared" si="3"/>
        <v>0</v>
      </c>
    </row>
    <row r="24" spans="1:19" ht="161.25" customHeight="1">
      <c r="A24" s="46">
        <v>14</v>
      </c>
      <c r="B24" s="109" t="s">
        <v>285</v>
      </c>
      <c r="C24" s="101" t="s">
        <v>25</v>
      </c>
      <c r="D24" s="110">
        <v>4</v>
      </c>
      <c r="E24" s="105" t="s">
        <v>754</v>
      </c>
      <c r="F24" s="104" t="s">
        <v>681</v>
      </c>
      <c r="G24" s="12" t="s">
        <v>84</v>
      </c>
      <c r="H24" s="20" t="s">
        <v>85</v>
      </c>
      <c r="I24" s="21" t="s">
        <v>78</v>
      </c>
      <c r="J24" s="4">
        <v>1</v>
      </c>
      <c r="K24" s="7">
        <v>45292</v>
      </c>
      <c r="L24" s="7">
        <v>45351</v>
      </c>
      <c r="M24" s="54">
        <f t="shared" si="0"/>
        <v>8.4285714285714288</v>
      </c>
      <c r="N24" s="38"/>
      <c r="O24" s="68"/>
      <c r="P24" s="71">
        <v>1</v>
      </c>
      <c r="Q24" s="73">
        <f t="shared" si="1"/>
        <v>1</v>
      </c>
      <c r="R24" s="73">
        <f t="shared" si="2"/>
        <v>0</v>
      </c>
      <c r="S24" s="73">
        <f t="shared" si="3"/>
        <v>0</v>
      </c>
    </row>
    <row r="25" spans="1:19" ht="129">
      <c r="A25" s="46">
        <v>15</v>
      </c>
      <c r="B25" s="65" t="s">
        <v>286</v>
      </c>
      <c r="C25" s="50" t="s">
        <v>25</v>
      </c>
      <c r="D25" s="57">
        <v>4</v>
      </c>
      <c r="E25" s="19" t="s">
        <v>754</v>
      </c>
      <c r="F25" s="12" t="s">
        <v>681</v>
      </c>
      <c r="G25" s="12" t="s">
        <v>84</v>
      </c>
      <c r="H25" s="20" t="s">
        <v>86</v>
      </c>
      <c r="I25" s="21" t="s">
        <v>87</v>
      </c>
      <c r="J25" s="4">
        <v>1</v>
      </c>
      <c r="K25" s="7">
        <v>45292</v>
      </c>
      <c r="L25" s="7">
        <v>45322</v>
      </c>
      <c r="M25" s="54">
        <f t="shared" si="0"/>
        <v>4.2857142857142856</v>
      </c>
      <c r="N25" s="38"/>
      <c r="O25" s="68"/>
      <c r="P25" s="71">
        <v>1</v>
      </c>
      <c r="Q25" s="73">
        <f t="shared" si="1"/>
        <v>1</v>
      </c>
      <c r="R25" s="73">
        <f t="shared" si="2"/>
        <v>0</v>
      </c>
      <c r="S25" s="73">
        <f t="shared" si="3"/>
        <v>0</v>
      </c>
    </row>
    <row r="26" spans="1:19" ht="157.5">
      <c r="A26" s="46">
        <v>16</v>
      </c>
      <c r="B26" s="109" t="s">
        <v>287</v>
      </c>
      <c r="C26" s="101" t="s">
        <v>25</v>
      </c>
      <c r="D26" s="106">
        <v>5</v>
      </c>
      <c r="E26" s="104" t="s">
        <v>755</v>
      </c>
      <c r="F26" s="104" t="s">
        <v>88</v>
      </c>
      <c r="G26" s="12" t="s">
        <v>763</v>
      </c>
      <c r="H26" s="6" t="s">
        <v>89</v>
      </c>
      <c r="I26" s="4" t="s">
        <v>90</v>
      </c>
      <c r="J26" s="4">
        <v>4</v>
      </c>
      <c r="K26" s="7">
        <v>45327</v>
      </c>
      <c r="L26" s="7">
        <v>45442</v>
      </c>
      <c r="M26" s="54">
        <f t="shared" si="0"/>
        <v>16.428571428571427</v>
      </c>
      <c r="N26" s="38"/>
      <c r="O26" s="68"/>
      <c r="P26" s="71">
        <v>4</v>
      </c>
      <c r="Q26" s="73">
        <f t="shared" si="1"/>
        <v>1</v>
      </c>
      <c r="R26" s="73">
        <f t="shared" si="2"/>
        <v>0</v>
      </c>
      <c r="S26" s="73">
        <f t="shared" si="3"/>
        <v>0</v>
      </c>
    </row>
    <row r="27" spans="1:19" ht="157.5">
      <c r="A27" s="46">
        <v>17</v>
      </c>
      <c r="B27" s="65" t="s">
        <v>288</v>
      </c>
      <c r="C27" s="50" t="s">
        <v>25</v>
      </c>
      <c r="D27" s="55">
        <v>5</v>
      </c>
      <c r="E27" s="5" t="s">
        <v>755</v>
      </c>
      <c r="F27" s="5" t="s">
        <v>88</v>
      </c>
      <c r="G27" s="5" t="s">
        <v>763</v>
      </c>
      <c r="H27" s="6" t="s">
        <v>91</v>
      </c>
      <c r="I27" s="4" t="s">
        <v>92</v>
      </c>
      <c r="J27" s="4">
        <v>4</v>
      </c>
      <c r="K27" s="7">
        <v>45444</v>
      </c>
      <c r="L27" s="7">
        <v>45565</v>
      </c>
      <c r="M27" s="54">
        <f t="shared" si="0"/>
        <v>17.285714285714285</v>
      </c>
      <c r="N27" s="38"/>
      <c r="O27" s="68"/>
      <c r="P27" s="71"/>
      <c r="Q27" s="73">
        <f t="shared" si="1"/>
        <v>0</v>
      </c>
      <c r="R27" s="73">
        <f t="shared" si="2"/>
        <v>0</v>
      </c>
      <c r="S27" s="73" t="e">
        <f t="shared" si="3"/>
        <v>#DIV/0!</v>
      </c>
    </row>
    <row r="28" spans="1:19" ht="157.5">
      <c r="A28" s="46">
        <v>18</v>
      </c>
      <c r="B28" s="65" t="s">
        <v>289</v>
      </c>
      <c r="C28" s="50" t="s">
        <v>25</v>
      </c>
      <c r="D28" s="55">
        <v>5</v>
      </c>
      <c r="E28" s="5" t="s">
        <v>756</v>
      </c>
      <c r="F28" s="5" t="s">
        <v>88</v>
      </c>
      <c r="G28" s="5" t="s">
        <v>763</v>
      </c>
      <c r="H28" s="6" t="s">
        <v>93</v>
      </c>
      <c r="I28" s="4" t="s">
        <v>78</v>
      </c>
      <c r="J28" s="4">
        <v>2</v>
      </c>
      <c r="K28" s="7">
        <v>45566</v>
      </c>
      <c r="L28" s="7">
        <v>45626</v>
      </c>
      <c r="M28" s="54">
        <f t="shared" si="0"/>
        <v>8.5714285714285712</v>
      </c>
      <c r="N28" s="38"/>
      <c r="O28" s="68"/>
      <c r="P28" s="71"/>
      <c r="Q28" s="73">
        <f t="shared" si="1"/>
        <v>0</v>
      </c>
      <c r="R28" s="73">
        <f t="shared" si="2"/>
        <v>0</v>
      </c>
      <c r="S28" s="73" t="e">
        <f t="shared" si="3"/>
        <v>#DIV/0!</v>
      </c>
    </row>
    <row r="29" spans="1:19" ht="129">
      <c r="A29" s="46">
        <v>19</v>
      </c>
      <c r="B29" s="109" t="s">
        <v>290</v>
      </c>
      <c r="C29" s="101" t="s">
        <v>25</v>
      </c>
      <c r="D29" s="106">
        <v>6</v>
      </c>
      <c r="E29" s="104" t="s">
        <v>757</v>
      </c>
      <c r="F29" s="104" t="s">
        <v>94</v>
      </c>
      <c r="G29" s="12" t="s">
        <v>95</v>
      </c>
      <c r="H29" s="6" t="s">
        <v>96</v>
      </c>
      <c r="I29" s="4" t="s">
        <v>78</v>
      </c>
      <c r="J29" s="22">
        <v>1</v>
      </c>
      <c r="K29" s="23">
        <v>45352</v>
      </c>
      <c r="L29" s="23">
        <v>45381</v>
      </c>
      <c r="M29" s="54">
        <f t="shared" si="0"/>
        <v>4.1428571428571432</v>
      </c>
      <c r="N29" s="38"/>
      <c r="O29" s="68"/>
      <c r="P29" s="71">
        <v>1</v>
      </c>
      <c r="Q29" s="73">
        <f t="shared" si="1"/>
        <v>1</v>
      </c>
      <c r="R29" s="73">
        <f t="shared" si="2"/>
        <v>0</v>
      </c>
      <c r="S29" s="73">
        <f t="shared" si="3"/>
        <v>0</v>
      </c>
    </row>
    <row r="30" spans="1:19" ht="256.5">
      <c r="A30" s="46">
        <v>20</v>
      </c>
      <c r="B30" s="65" t="s">
        <v>291</v>
      </c>
      <c r="C30" s="50" t="s">
        <v>25</v>
      </c>
      <c r="D30" s="55">
        <v>6</v>
      </c>
      <c r="E30" s="5" t="s">
        <v>758</v>
      </c>
      <c r="F30" s="5" t="s">
        <v>94</v>
      </c>
      <c r="G30" s="5" t="s">
        <v>95</v>
      </c>
      <c r="H30" s="6" t="s">
        <v>97</v>
      </c>
      <c r="I30" s="24" t="s">
        <v>98</v>
      </c>
      <c r="J30" s="22">
        <v>1</v>
      </c>
      <c r="K30" s="23">
        <v>45352</v>
      </c>
      <c r="L30" s="23">
        <v>45442</v>
      </c>
      <c r="M30" s="54">
        <f t="shared" si="0"/>
        <v>12.857142857142858</v>
      </c>
      <c r="N30" s="38"/>
      <c r="O30" s="68"/>
      <c r="P30" s="71">
        <v>1</v>
      </c>
      <c r="Q30" s="73">
        <f t="shared" si="1"/>
        <v>1</v>
      </c>
      <c r="R30" s="73">
        <f t="shared" si="2"/>
        <v>0</v>
      </c>
      <c r="S30" s="73">
        <f t="shared" si="3"/>
        <v>0</v>
      </c>
    </row>
    <row r="31" spans="1:19" ht="129">
      <c r="A31" s="46">
        <v>21</v>
      </c>
      <c r="B31" s="65" t="s">
        <v>292</v>
      </c>
      <c r="C31" s="50" t="s">
        <v>25</v>
      </c>
      <c r="D31" s="55">
        <v>6</v>
      </c>
      <c r="E31" s="5" t="s">
        <v>759</v>
      </c>
      <c r="F31" s="5" t="s">
        <v>94</v>
      </c>
      <c r="G31" s="5" t="s">
        <v>95</v>
      </c>
      <c r="H31" s="6" t="s">
        <v>99</v>
      </c>
      <c r="I31" s="4" t="s">
        <v>78</v>
      </c>
      <c r="J31" s="22">
        <v>1</v>
      </c>
      <c r="K31" s="23">
        <v>45352</v>
      </c>
      <c r="L31" s="23">
        <v>45381</v>
      </c>
      <c r="M31" s="54">
        <f t="shared" si="0"/>
        <v>4.1428571428571432</v>
      </c>
      <c r="N31" s="38"/>
      <c r="O31" s="68"/>
      <c r="P31" s="71">
        <v>1</v>
      </c>
      <c r="Q31" s="73">
        <f t="shared" si="1"/>
        <v>1</v>
      </c>
      <c r="R31" s="73">
        <f t="shared" si="2"/>
        <v>0</v>
      </c>
      <c r="S31" s="73">
        <f t="shared" si="3"/>
        <v>0</v>
      </c>
    </row>
    <row r="32" spans="1:19" ht="129">
      <c r="A32" s="46">
        <v>22</v>
      </c>
      <c r="B32" s="65" t="s">
        <v>293</v>
      </c>
      <c r="C32" s="50" t="s">
        <v>25</v>
      </c>
      <c r="D32" s="55">
        <v>6</v>
      </c>
      <c r="E32" s="5" t="s">
        <v>765</v>
      </c>
      <c r="F32" s="5" t="s">
        <v>94</v>
      </c>
      <c r="G32" s="5" t="s">
        <v>95</v>
      </c>
      <c r="H32" s="6" t="s">
        <v>100</v>
      </c>
      <c r="I32" s="4" t="s">
        <v>78</v>
      </c>
      <c r="J32" s="22">
        <v>1</v>
      </c>
      <c r="K32" s="7">
        <v>45383</v>
      </c>
      <c r="L32" s="7">
        <v>45412</v>
      </c>
      <c r="M32" s="54">
        <f t="shared" si="0"/>
        <v>4.1428571428571432</v>
      </c>
      <c r="N32" s="38"/>
      <c r="O32" s="68"/>
      <c r="P32" s="71">
        <v>1</v>
      </c>
      <c r="Q32" s="73">
        <f t="shared" si="1"/>
        <v>1</v>
      </c>
      <c r="R32" s="73">
        <f t="shared" si="2"/>
        <v>0</v>
      </c>
      <c r="S32" s="73">
        <f t="shared" si="3"/>
        <v>0</v>
      </c>
    </row>
    <row r="33" spans="1:19" ht="129">
      <c r="A33" s="46">
        <v>23</v>
      </c>
      <c r="B33" s="65" t="s">
        <v>294</v>
      </c>
      <c r="C33" s="50" t="s">
        <v>25</v>
      </c>
      <c r="D33" s="55">
        <v>6</v>
      </c>
      <c r="E33" s="5" t="s">
        <v>766</v>
      </c>
      <c r="F33" s="5" t="s">
        <v>94</v>
      </c>
      <c r="G33" s="5" t="s">
        <v>95</v>
      </c>
      <c r="H33" s="6" t="s">
        <v>101</v>
      </c>
      <c r="I33" s="4" t="s">
        <v>102</v>
      </c>
      <c r="J33" s="22">
        <v>1</v>
      </c>
      <c r="K33" s="7">
        <v>45413</v>
      </c>
      <c r="L33" s="7">
        <v>45473</v>
      </c>
      <c r="M33" s="54">
        <f t="shared" si="0"/>
        <v>8.5714285714285712</v>
      </c>
      <c r="N33" s="38"/>
      <c r="O33" s="68"/>
      <c r="P33" s="71">
        <v>1</v>
      </c>
      <c r="Q33" s="73">
        <f t="shared" si="1"/>
        <v>1</v>
      </c>
      <c r="R33" s="73">
        <f t="shared" si="2"/>
        <v>0</v>
      </c>
      <c r="S33" s="73">
        <f t="shared" si="3"/>
        <v>0</v>
      </c>
    </row>
    <row r="34" spans="1:19" ht="129">
      <c r="A34" s="46">
        <v>24</v>
      </c>
      <c r="B34" s="65" t="s">
        <v>295</v>
      </c>
      <c r="C34" s="50" t="s">
        <v>25</v>
      </c>
      <c r="D34" s="55">
        <v>6</v>
      </c>
      <c r="E34" s="5" t="s">
        <v>767</v>
      </c>
      <c r="F34" s="5" t="s">
        <v>94</v>
      </c>
      <c r="G34" s="5" t="s">
        <v>95</v>
      </c>
      <c r="H34" s="6" t="s">
        <v>103</v>
      </c>
      <c r="I34" s="4" t="s">
        <v>104</v>
      </c>
      <c r="J34" s="22">
        <v>1</v>
      </c>
      <c r="K34" s="7">
        <v>45474</v>
      </c>
      <c r="L34" s="7">
        <v>45565</v>
      </c>
      <c r="M34" s="54">
        <f t="shared" si="0"/>
        <v>13</v>
      </c>
      <c r="N34" s="38"/>
      <c r="O34" s="68"/>
      <c r="P34" s="71"/>
      <c r="Q34" s="73">
        <f t="shared" si="1"/>
        <v>0</v>
      </c>
      <c r="R34" s="73">
        <f t="shared" si="2"/>
        <v>0</v>
      </c>
      <c r="S34" s="73" t="e">
        <f t="shared" si="3"/>
        <v>#DIV/0!</v>
      </c>
    </row>
    <row r="35" spans="1:19" ht="129">
      <c r="A35" s="46">
        <v>25</v>
      </c>
      <c r="B35" s="65" t="s">
        <v>296</v>
      </c>
      <c r="C35" s="50" t="s">
        <v>25</v>
      </c>
      <c r="D35" s="55">
        <v>6</v>
      </c>
      <c r="E35" s="5" t="s">
        <v>768</v>
      </c>
      <c r="F35" s="5" t="s">
        <v>94</v>
      </c>
      <c r="G35" s="5" t="s">
        <v>95</v>
      </c>
      <c r="H35" s="6" t="s">
        <v>105</v>
      </c>
      <c r="I35" s="4" t="s">
        <v>106</v>
      </c>
      <c r="J35" s="22">
        <v>1</v>
      </c>
      <c r="K35" s="7">
        <v>45566</v>
      </c>
      <c r="L35" s="7">
        <v>45596</v>
      </c>
      <c r="M35" s="54">
        <f t="shared" si="0"/>
        <v>4.2857142857142856</v>
      </c>
      <c r="N35" s="38"/>
      <c r="O35" s="68"/>
      <c r="P35" s="71"/>
      <c r="Q35" s="73">
        <f t="shared" si="1"/>
        <v>0</v>
      </c>
      <c r="R35" s="73">
        <f t="shared" si="2"/>
        <v>0</v>
      </c>
      <c r="S35" s="73" t="e">
        <f t="shared" si="3"/>
        <v>#DIV/0!</v>
      </c>
    </row>
    <row r="36" spans="1:19" ht="129">
      <c r="A36" s="46">
        <v>26</v>
      </c>
      <c r="B36" s="65" t="s">
        <v>297</v>
      </c>
      <c r="C36" s="50" t="s">
        <v>25</v>
      </c>
      <c r="D36" s="55">
        <v>6</v>
      </c>
      <c r="E36" s="5" t="s">
        <v>769</v>
      </c>
      <c r="F36" s="5" t="s">
        <v>94</v>
      </c>
      <c r="G36" s="5" t="s">
        <v>95</v>
      </c>
      <c r="H36" s="6" t="s">
        <v>107</v>
      </c>
      <c r="I36" s="24" t="s">
        <v>68</v>
      </c>
      <c r="J36" s="22">
        <v>1</v>
      </c>
      <c r="K36" s="7">
        <v>45597</v>
      </c>
      <c r="L36" s="7">
        <v>45626</v>
      </c>
      <c r="M36" s="54">
        <f t="shared" si="0"/>
        <v>4.1428571428571432</v>
      </c>
      <c r="N36" s="38"/>
      <c r="O36" s="68"/>
      <c r="P36" s="71"/>
      <c r="Q36" s="73">
        <f t="shared" si="1"/>
        <v>0</v>
      </c>
      <c r="R36" s="73">
        <f t="shared" si="2"/>
        <v>0</v>
      </c>
      <c r="S36" s="73" t="e">
        <f t="shared" si="3"/>
        <v>#DIV/0!</v>
      </c>
    </row>
    <row r="37" spans="1:19" ht="129">
      <c r="A37" s="46">
        <v>27</v>
      </c>
      <c r="B37" s="65" t="s">
        <v>298</v>
      </c>
      <c r="C37" s="50" t="s">
        <v>25</v>
      </c>
      <c r="D37" s="55">
        <v>6</v>
      </c>
      <c r="E37" s="5" t="s">
        <v>770</v>
      </c>
      <c r="F37" s="5" t="s">
        <v>94</v>
      </c>
      <c r="G37" s="5" t="s">
        <v>95</v>
      </c>
      <c r="H37" s="6" t="s">
        <v>108</v>
      </c>
      <c r="I37" s="24" t="s">
        <v>109</v>
      </c>
      <c r="J37" s="22">
        <v>1</v>
      </c>
      <c r="K37" s="7">
        <v>45627</v>
      </c>
      <c r="L37" s="7">
        <v>45687</v>
      </c>
      <c r="M37" s="54">
        <f t="shared" si="0"/>
        <v>8.5714285714285712</v>
      </c>
      <c r="N37" s="38"/>
      <c r="O37" s="68"/>
      <c r="P37" s="71"/>
      <c r="Q37" s="73">
        <f t="shared" si="1"/>
        <v>0</v>
      </c>
      <c r="R37" s="73">
        <f t="shared" si="2"/>
        <v>0</v>
      </c>
      <c r="S37" s="73" t="e">
        <f t="shared" si="3"/>
        <v>#DIV/0!</v>
      </c>
    </row>
    <row r="38" spans="1:19" ht="129">
      <c r="A38" s="46">
        <v>28</v>
      </c>
      <c r="B38" s="65" t="s">
        <v>299</v>
      </c>
      <c r="C38" s="50" t="s">
        <v>25</v>
      </c>
      <c r="D38" s="55">
        <v>6</v>
      </c>
      <c r="E38" s="5" t="s">
        <v>771</v>
      </c>
      <c r="F38" s="5" t="s">
        <v>94</v>
      </c>
      <c r="G38" s="5" t="s">
        <v>95</v>
      </c>
      <c r="H38" s="6" t="s">
        <v>110</v>
      </c>
      <c r="I38" s="24" t="s">
        <v>111</v>
      </c>
      <c r="J38" s="22">
        <v>1</v>
      </c>
      <c r="K38" s="7">
        <v>45627</v>
      </c>
      <c r="L38" s="7">
        <v>45687</v>
      </c>
      <c r="M38" s="54">
        <f t="shared" si="0"/>
        <v>8.5714285714285712</v>
      </c>
      <c r="N38" s="38"/>
      <c r="O38" s="68"/>
      <c r="P38" s="71"/>
      <c r="Q38" s="73">
        <f t="shared" si="1"/>
        <v>0</v>
      </c>
      <c r="R38" s="73">
        <f t="shared" si="2"/>
        <v>0</v>
      </c>
      <c r="S38" s="73" t="e">
        <f t="shared" si="3"/>
        <v>#DIV/0!</v>
      </c>
    </row>
    <row r="39" spans="1:19" ht="143.25">
      <c r="A39" s="46">
        <v>29</v>
      </c>
      <c r="B39" s="109" t="s">
        <v>300</v>
      </c>
      <c r="C39" s="101" t="s">
        <v>25</v>
      </c>
      <c r="D39" s="106">
        <v>7</v>
      </c>
      <c r="E39" s="104" t="s">
        <v>772</v>
      </c>
      <c r="F39" s="104" t="s">
        <v>94</v>
      </c>
      <c r="G39" s="12" t="s">
        <v>112</v>
      </c>
      <c r="H39" s="6" t="s">
        <v>113</v>
      </c>
      <c r="I39" s="4" t="s">
        <v>114</v>
      </c>
      <c r="J39" s="22">
        <v>1</v>
      </c>
      <c r="K39" s="7">
        <v>45352</v>
      </c>
      <c r="L39" s="7">
        <v>45381</v>
      </c>
      <c r="M39" s="54">
        <f t="shared" si="0"/>
        <v>4.1428571428571432</v>
      </c>
      <c r="N39" s="38"/>
      <c r="O39" s="68"/>
      <c r="P39" s="71">
        <v>1</v>
      </c>
      <c r="Q39" s="73">
        <f t="shared" si="1"/>
        <v>1</v>
      </c>
      <c r="R39" s="73">
        <f t="shared" si="2"/>
        <v>0</v>
      </c>
      <c r="S39" s="73">
        <f t="shared" si="3"/>
        <v>0</v>
      </c>
    </row>
    <row r="40" spans="1:19" ht="256.5">
      <c r="A40" s="46">
        <v>30</v>
      </c>
      <c r="B40" s="65" t="s">
        <v>301</v>
      </c>
      <c r="C40" s="50" t="s">
        <v>25</v>
      </c>
      <c r="D40" s="55">
        <v>7</v>
      </c>
      <c r="E40" s="5" t="s">
        <v>773</v>
      </c>
      <c r="F40" s="5" t="s">
        <v>94</v>
      </c>
      <c r="G40" s="5" t="s">
        <v>112</v>
      </c>
      <c r="H40" s="6" t="s">
        <v>97</v>
      </c>
      <c r="I40" s="24" t="s">
        <v>98</v>
      </c>
      <c r="J40" s="22">
        <v>1</v>
      </c>
      <c r="K40" s="23">
        <v>45352</v>
      </c>
      <c r="L40" s="23">
        <v>45442</v>
      </c>
      <c r="M40" s="54">
        <f t="shared" si="0"/>
        <v>12.857142857142858</v>
      </c>
      <c r="N40" s="38"/>
      <c r="O40" s="68"/>
      <c r="P40" s="71">
        <v>1</v>
      </c>
      <c r="Q40" s="73">
        <f t="shared" si="1"/>
        <v>1</v>
      </c>
      <c r="R40" s="73">
        <f t="shared" si="2"/>
        <v>0</v>
      </c>
      <c r="S40" s="73">
        <f t="shared" si="3"/>
        <v>0</v>
      </c>
    </row>
    <row r="41" spans="1:19" ht="143.25">
      <c r="A41" s="46">
        <v>31</v>
      </c>
      <c r="B41" s="65" t="s">
        <v>302</v>
      </c>
      <c r="C41" s="50" t="s">
        <v>25</v>
      </c>
      <c r="D41" s="55">
        <v>7</v>
      </c>
      <c r="E41" s="5" t="s">
        <v>774</v>
      </c>
      <c r="F41" s="5" t="s">
        <v>94</v>
      </c>
      <c r="G41" s="5" t="s">
        <v>112</v>
      </c>
      <c r="H41" s="6" t="s">
        <v>99</v>
      </c>
      <c r="I41" s="4" t="s">
        <v>114</v>
      </c>
      <c r="J41" s="22">
        <v>1</v>
      </c>
      <c r="K41" s="7">
        <v>45352</v>
      </c>
      <c r="L41" s="7">
        <v>45381</v>
      </c>
      <c r="M41" s="54">
        <f t="shared" si="0"/>
        <v>4.1428571428571432</v>
      </c>
      <c r="N41" s="38"/>
      <c r="O41" s="68"/>
      <c r="P41" s="71">
        <v>1</v>
      </c>
      <c r="Q41" s="73">
        <f t="shared" si="1"/>
        <v>1</v>
      </c>
      <c r="R41" s="73">
        <f t="shared" si="2"/>
        <v>0</v>
      </c>
      <c r="S41" s="73">
        <f t="shared" si="3"/>
        <v>0</v>
      </c>
    </row>
    <row r="42" spans="1:19" ht="143.25">
      <c r="A42" s="46">
        <v>32</v>
      </c>
      <c r="B42" s="65" t="s">
        <v>303</v>
      </c>
      <c r="C42" s="50" t="s">
        <v>25</v>
      </c>
      <c r="D42" s="55">
        <v>7</v>
      </c>
      <c r="E42" s="5" t="s">
        <v>775</v>
      </c>
      <c r="F42" s="5" t="s">
        <v>94</v>
      </c>
      <c r="G42" s="5" t="s">
        <v>112</v>
      </c>
      <c r="H42" s="6" t="s">
        <v>100</v>
      </c>
      <c r="I42" s="4" t="s">
        <v>114</v>
      </c>
      <c r="J42" s="22">
        <v>1</v>
      </c>
      <c r="K42" s="7">
        <v>45383</v>
      </c>
      <c r="L42" s="7">
        <v>45412</v>
      </c>
      <c r="M42" s="54">
        <f t="shared" si="0"/>
        <v>4.1428571428571432</v>
      </c>
      <c r="N42" s="38"/>
      <c r="O42" s="68"/>
      <c r="P42" s="71">
        <v>1</v>
      </c>
      <c r="Q42" s="73">
        <f t="shared" si="1"/>
        <v>1</v>
      </c>
      <c r="R42" s="73">
        <f t="shared" si="2"/>
        <v>0</v>
      </c>
      <c r="S42" s="73">
        <f t="shared" si="3"/>
        <v>0</v>
      </c>
    </row>
    <row r="43" spans="1:19" ht="143.25">
      <c r="A43" s="46">
        <v>33</v>
      </c>
      <c r="B43" s="65" t="s">
        <v>304</v>
      </c>
      <c r="C43" s="50" t="s">
        <v>25</v>
      </c>
      <c r="D43" s="55">
        <v>7</v>
      </c>
      <c r="E43" s="5" t="s">
        <v>776</v>
      </c>
      <c r="F43" s="5" t="s">
        <v>94</v>
      </c>
      <c r="G43" s="5" t="s">
        <v>112</v>
      </c>
      <c r="H43" s="6" t="s">
        <v>101</v>
      </c>
      <c r="I43" s="4" t="s">
        <v>102</v>
      </c>
      <c r="J43" s="22">
        <v>1</v>
      </c>
      <c r="K43" s="7">
        <v>45413</v>
      </c>
      <c r="L43" s="7">
        <v>45473</v>
      </c>
      <c r="M43" s="54">
        <f t="shared" si="0"/>
        <v>8.5714285714285712</v>
      </c>
      <c r="N43" s="38"/>
      <c r="O43" s="68"/>
      <c r="P43" s="71">
        <v>1</v>
      </c>
      <c r="Q43" s="73">
        <f t="shared" si="1"/>
        <v>1</v>
      </c>
      <c r="R43" s="73">
        <f t="shared" si="2"/>
        <v>0</v>
      </c>
      <c r="S43" s="73">
        <f t="shared" si="3"/>
        <v>0</v>
      </c>
    </row>
    <row r="44" spans="1:19" ht="143.25">
      <c r="A44" s="46">
        <v>34</v>
      </c>
      <c r="B44" s="65" t="s">
        <v>305</v>
      </c>
      <c r="C44" s="50" t="s">
        <v>25</v>
      </c>
      <c r="D44" s="55">
        <v>7</v>
      </c>
      <c r="E44" s="5" t="s">
        <v>777</v>
      </c>
      <c r="F44" s="5" t="s">
        <v>94</v>
      </c>
      <c r="G44" s="5" t="s">
        <v>112</v>
      </c>
      <c r="H44" s="6" t="s">
        <v>103</v>
      </c>
      <c r="I44" s="4" t="s">
        <v>104</v>
      </c>
      <c r="J44" s="22">
        <v>1</v>
      </c>
      <c r="K44" s="7">
        <v>45474</v>
      </c>
      <c r="L44" s="7">
        <v>45565</v>
      </c>
      <c r="M44" s="54">
        <f t="shared" si="0"/>
        <v>13</v>
      </c>
      <c r="N44" s="38"/>
      <c r="O44" s="68"/>
      <c r="P44" s="71"/>
      <c r="Q44" s="73">
        <f t="shared" si="1"/>
        <v>0</v>
      </c>
      <c r="R44" s="73">
        <f t="shared" si="2"/>
        <v>0</v>
      </c>
      <c r="S44" s="73" t="e">
        <f t="shared" si="3"/>
        <v>#DIV/0!</v>
      </c>
    </row>
    <row r="45" spans="1:19" ht="143.25">
      <c r="A45" s="46">
        <v>35</v>
      </c>
      <c r="B45" s="65" t="s">
        <v>306</v>
      </c>
      <c r="C45" s="50" t="s">
        <v>25</v>
      </c>
      <c r="D45" s="55">
        <v>7</v>
      </c>
      <c r="E45" s="5" t="s">
        <v>778</v>
      </c>
      <c r="F45" s="5" t="s">
        <v>94</v>
      </c>
      <c r="G45" s="5" t="s">
        <v>112</v>
      </c>
      <c r="H45" s="6" t="s">
        <v>105</v>
      </c>
      <c r="I45" s="4" t="s">
        <v>106</v>
      </c>
      <c r="J45" s="22">
        <v>1</v>
      </c>
      <c r="K45" s="7">
        <v>45566</v>
      </c>
      <c r="L45" s="7">
        <v>45596</v>
      </c>
      <c r="M45" s="54">
        <f t="shared" si="0"/>
        <v>4.2857142857142856</v>
      </c>
      <c r="N45" s="38"/>
      <c r="O45" s="68"/>
      <c r="P45" s="71"/>
      <c r="Q45" s="73">
        <f t="shared" si="1"/>
        <v>0</v>
      </c>
      <c r="R45" s="73">
        <f t="shared" si="2"/>
        <v>0</v>
      </c>
      <c r="S45" s="73" t="e">
        <f t="shared" si="3"/>
        <v>#DIV/0!</v>
      </c>
    </row>
    <row r="46" spans="1:19" ht="143.25">
      <c r="A46" s="46">
        <v>36</v>
      </c>
      <c r="B46" s="65" t="s">
        <v>307</v>
      </c>
      <c r="C46" s="50" t="s">
        <v>25</v>
      </c>
      <c r="D46" s="55">
        <v>7</v>
      </c>
      <c r="E46" s="5" t="s">
        <v>779</v>
      </c>
      <c r="F46" s="5" t="s">
        <v>94</v>
      </c>
      <c r="G46" s="5" t="s">
        <v>112</v>
      </c>
      <c r="H46" s="6" t="s">
        <v>107</v>
      </c>
      <c r="I46" s="24" t="s">
        <v>68</v>
      </c>
      <c r="J46" s="22">
        <v>1</v>
      </c>
      <c r="K46" s="7">
        <v>45597</v>
      </c>
      <c r="L46" s="7">
        <v>45626</v>
      </c>
      <c r="M46" s="54">
        <f t="shared" si="0"/>
        <v>4.1428571428571432</v>
      </c>
      <c r="N46" s="38"/>
      <c r="O46" s="68"/>
      <c r="P46" s="71"/>
      <c r="Q46" s="73">
        <f t="shared" si="1"/>
        <v>0</v>
      </c>
      <c r="R46" s="73">
        <f t="shared" si="2"/>
        <v>0</v>
      </c>
      <c r="S46" s="73" t="e">
        <f t="shared" si="3"/>
        <v>#DIV/0!</v>
      </c>
    </row>
    <row r="47" spans="1:19" ht="143.25">
      <c r="A47" s="46">
        <v>37</v>
      </c>
      <c r="B47" s="65" t="s">
        <v>308</v>
      </c>
      <c r="C47" s="50" t="s">
        <v>25</v>
      </c>
      <c r="D47" s="55">
        <v>7</v>
      </c>
      <c r="E47" s="5" t="s">
        <v>780</v>
      </c>
      <c r="F47" s="5" t="s">
        <v>94</v>
      </c>
      <c r="G47" s="5" t="s">
        <v>112</v>
      </c>
      <c r="H47" s="6" t="s">
        <v>108</v>
      </c>
      <c r="I47" s="24" t="s">
        <v>109</v>
      </c>
      <c r="J47" s="22">
        <v>1</v>
      </c>
      <c r="K47" s="7">
        <v>45627</v>
      </c>
      <c r="L47" s="7">
        <v>45687</v>
      </c>
      <c r="M47" s="54">
        <f t="shared" si="0"/>
        <v>8.5714285714285712</v>
      </c>
      <c r="N47" s="38"/>
      <c r="O47" s="68"/>
      <c r="P47" s="71"/>
      <c r="Q47" s="73">
        <f t="shared" si="1"/>
        <v>0</v>
      </c>
      <c r="R47" s="73">
        <f t="shared" si="2"/>
        <v>0</v>
      </c>
      <c r="S47" s="73" t="e">
        <f t="shared" si="3"/>
        <v>#DIV/0!</v>
      </c>
    </row>
    <row r="48" spans="1:19" ht="143.25">
      <c r="A48" s="46">
        <v>38</v>
      </c>
      <c r="B48" s="65" t="s">
        <v>309</v>
      </c>
      <c r="C48" s="50" t="s">
        <v>25</v>
      </c>
      <c r="D48" s="55">
        <v>7</v>
      </c>
      <c r="E48" s="5" t="s">
        <v>781</v>
      </c>
      <c r="F48" s="5" t="s">
        <v>94</v>
      </c>
      <c r="G48" s="5" t="s">
        <v>112</v>
      </c>
      <c r="H48" s="6" t="s">
        <v>110</v>
      </c>
      <c r="I48" s="24" t="s">
        <v>111</v>
      </c>
      <c r="J48" s="22">
        <v>1</v>
      </c>
      <c r="K48" s="7">
        <v>45627</v>
      </c>
      <c r="L48" s="7">
        <v>45687</v>
      </c>
      <c r="M48" s="54">
        <f t="shared" si="0"/>
        <v>8.5714285714285712</v>
      </c>
      <c r="N48" s="38"/>
      <c r="O48" s="68"/>
      <c r="P48" s="71"/>
      <c r="Q48" s="73">
        <f t="shared" si="1"/>
        <v>0</v>
      </c>
      <c r="R48" s="73">
        <f t="shared" si="2"/>
        <v>0</v>
      </c>
      <c r="S48" s="73" t="e">
        <f t="shared" si="3"/>
        <v>#DIV/0!</v>
      </c>
    </row>
    <row r="49" spans="1:19" ht="143.25">
      <c r="A49" s="46">
        <v>39</v>
      </c>
      <c r="B49" s="109" t="s">
        <v>310</v>
      </c>
      <c r="C49" s="101" t="s">
        <v>25</v>
      </c>
      <c r="D49" s="110">
        <v>8</v>
      </c>
      <c r="E49" s="104" t="s">
        <v>782</v>
      </c>
      <c r="F49" s="104" t="s">
        <v>94</v>
      </c>
      <c r="G49" s="12" t="s">
        <v>112</v>
      </c>
      <c r="H49" s="6" t="s">
        <v>113</v>
      </c>
      <c r="I49" s="4" t="s">
        <v>114</v>
      </c>
      <c r="J49" s="22">
        <v>1</v>
      </c>
      <c r="K49" s="7">
        <v>45352</v>
      </c>
      <c r="L49" s="7">
        <v>45381</v>
      </c>
      <c r="M49" s="54">
        <f t="shared" si="0"/>
        <v>4.1428571428571432</v>
      </c>
      <c r="N49" s="38"/>
      <c r="O49" s="68"/>
      <c r="P49" s="71">
        <v>1</v>
      </c>
      <c r="Q49" s="73">
        <f t="shared" si="1"/>
        <v>1</v>
      </c>
      <c r="R49" s="73">
        <f t="shared" si="2"/>
        <v>0</v>
      </c>
      <c r="S49" s="73">
        <f t="shared" si="3"/>
        <v>0</v>
      </c>
    </row>
    <row r="50" spans="1:19" ht="256.5">
      <c r="A50" s="46">
        <v>40</v>
      </c>
      <c r="B50" s="65" t="s">
        <v>311</v>
      </c>
      <c r="C50" s="50" t="s">
        <v>25</v>
      </c>
      <c r="D50" s="58">
        <v>8</v>
      </c>
      <c r="E50" s="5" t="s">
        <v>782</v>
      </c>
      <c r="F50" s="5" t="s">
        <v>94</v>
      </c>
      <c r="G50" s="5" t="s">
        <v>112</v>
      </c>
      <c r="H50" s="6" t="s">
        <v>97</v>
      </c>
      <c r="I50" s="24" t="s">
        <v>98</v>
      </c>
      <c r="J50" s="22">
        <v>1</v>
      </c>
      <c r="K50" s="23">
        <v>45352</v>
      </c>
      <c r="L50" s="23">
        <v>45442</v>
      </c>
      <c r="M50" s="54">
        <f t="shared" si="0"/>
        <v>12.857142857142858</v>
      </c>
      <c r="N50" s="38"/>
      <c r="O50" s="68"/>
      <c r="P50" s="71">
        <v>1</v>
      </c>
      <c r="Q50" s="73">
        <f t="shared" si="1"/>
        <v>1</v>
      </c>
      <c r="R50" s="73">
        <f t="shared" si="2"/>
        <v>0</v>
      </c>
      <c r="S50" s="73">
        <f t="shared" si="3"/>
        <v>0</v>
      </c>
    </row>
    <row r="51" spans="1:19" ht="143.25">
      <c r="A51" s="46">
        <v>41</v>
      </c>
      <c r="B51" s="65" t="s">
        <v>312</v>
      </c>
      <c r="C51" s="50" t="s">
        <v>25</v>
      </c>
      <c r="D51" s="58">
        <v>8</v>
      </c>
      <c r="E51" s="5" t="s">
        <v>782</v>
      </c>
      <c r="F51" s="5" t="s">
        <v>94</v>
      </c>
      <c r="G51" s="5" t="s">
        <v>112</v>
      </c>
      <c r="H51" s="6" t="s">
        <v>99</v>
      </c>
      <c r="I51" s="4" t="s">
        <v>114</v>
      </c>
      <c r="J51" s="22">
        <v>1</v>
      </c>
      <c r="K51" s="7">
        <v>45352</v>
      </c>
      <c r="L51" s="7">
        <v>45381</v>
      </c>
      <c r="M51" s="54">
        <f t="shared" si="0"/>
        <v>4.1428571428571432</v>
      </c>
      <c r="N51" s="38"/>
      <c r="O51" s="68"/>
      <c r="P51" s="71">
        <v>1</v>
      </c>
      <c r="Q51" s="73">
        <f t="shared" si="1"/>
        <v>1</v>
      </c>
      <c r="R51" s="73">
        <f t="shared" si="2"/>
        <v>0</v>
      </c>
      <c r="S51" s="73">
        <f t="shared" si="3"/>
        <v>0</v>
      </c>
    </row>
    <row r="52" spans="1:19" ht="143.25">
      <c r="A52" s="46">
        <v>42</v>
      </c>
      <c r="B52" s="65" t="s">
        <v>313</v>
      </c>
      <c r="C52" s="50" t="s">
        <v>25</v>
      </c>
      <c r="D52" s="58">
        <v>8</v>
      </c>
      <c r="E52" s="5" t="s">
        <v>782</v>
      </c>
      <c r="F52" s="5" t="s">
        <v>94</v>
      </c>
      <c r="G52" s="5" t="s">
        <v>112</v>
      </c>
      <c r="H52" s="6" t="s">
        <v>100</v>
      </c>
      <c r="I52" s="4" t="s">
        <v>114</v>
      </c>
      <c r="J52" s="22">
        <v>1</v>
      </c>
      <c r="K52" s="7">
        <v>45383</v>
      </c>
      <c r="L52" s="7">
        <v>45412</v>
      </c>
      <c r="M52" s="54">
        <f t="shared" si="0"/>
        <v>4.1428571428571432</v>
      </c>
      <c r="N52" s="38"/>
      <c r="O52" s="68"/>
      <c r="P52" s="71">
        <v>1</v>
      </c>
      <c r="Q52" s="73">
        <f t="shared" si="1"/>
        <v>1</v>
      </c>
      <c r="R52" s="73">
        <f t="shared" si="2"/>
        <v>0</v>
      </c>
      <c r="S52" s="73">
        <f t="shared" si="3"/>
        <v>0</v>
      </c>
    </row>
    <row r="53" spans="1:19" ht="143.25">
      <c r="A53" s="46">
        <v>43</v>
      </c>
      <c r="B53" s="65" t="s">
        <v>314</v>
      </c>
      <c r="C53" s="50" t="s">
        <v>25</v>
      </c>
      <c r="D53" s="58">
        <v>8</v>
      </c>
      <c r="E53" s="5" t="s">
        <v>782</v>
      </c>
      <c r="F53" s="5" t="s">
        <v>94</v>
      </c>
      <c r="G53" s="5" t="s">
        <v>112</v>
      </c>
      <c r="H53" s="6" t="s">
        <v>101</v>
      </c>
      <c r="I53" s="4" t="s">
        <v>102</v>
      </c>
      <c r="J53" s="22">
        <v>1</v>
      </c>
      <c r="K53" s="7">
        <v>45413</v>
      </c>
      <c r="L53" s="7">
        <v>45473</v>
      </c>
      <c r="M53" s="54">
        <f t="shared" si="0"/>
        <v>8.5714285714285712</v>
      </c>
      <c r="N53" s="38"/>
      <c r="O53" s="68"/>
      <c r="P53" s="71">
        <v>1</v>
      </c>
      <c r="Q53" s="73">
        <f t="shared" si="1"/>
        <v>1</v>
      </c>
      <c r="R53" s="73">
        <f t="shared" si="2"/>
        <v>0</v>
      </c>
      <c r="S53" s="73">
        <f t="shared" si="3"/>
        <v>0</v>
      </c>
    </row>
    <row r="54" spans="1:19" ht="143.25">
      <c r="A54" s="46">
        <v>44</v>
      </c>
      <c r="B54" s="65" t="s">
        <v>315</v>
      </c>
      <c r="C54" s="50" t="s">
        <v>25</v>
      </c>
      <c r="D54" s="58">
        <v>8</v>
      </c>
      <c r="E54" s="5" t="s">
        <v>782</v>
      </c>
      <c r="F54" s="5" t="s">
        <v>94</v>
      </c>
      <c r="G54" s="5" t="s">
        <v>112</v>
      </c>
      <c r="H54" s="6" t="s">
        <v>103</v>
      </c>
      <c r="I54" s="4" t="s">
        <v>104</v>
      </c>
      <c r="J54" s="22">
        <v>1</v>
      </c>
      <c r="K54" s="7">
        <v>45474</v>
      </c>
      <c r="L54" s="7">
        <v>45565</v>
      </c>
      <c r="M54" s="54">
        <f t="shared" si="0"/>
        <v>13</v>
      </c>
      <c r="N54" s="38"/>
      <c r="O54" s="68"/>
      <c r="P54" s="71"/>
      <c r="Q54" s="73">
        <f t="shared" si="1"/>
        <v>0</v>
      </c>
      <c r="R54" s="73">
        <f t="shared" si="2"/>
        <v>0</v>
      </c>
      <c r="S54" s="73" t="e">
        <f t="shared" si="3"/>
        <v>#DIV/0!</v>
      </c>
    </row>
    <row r="55" spans="1:19" ht="143.25">
      <c r="A55" s="46">
        <v>45</v>
      </c>
      <c r="B55" s="65" t="s">
        <v>316</v>
      </c>
      <c r="C55" s="50" t="s">
        <v>25</v>
      </c>
      <c r="D55" s="58">
        <v>8</v>
      </c>
      <c r="E55" s="5" t="s">
        <v>782</v>
      </c>
      <c r="F55" s="5" t="s">
        <v>94</v>
      </c>
      <c r="G55" s="5" t="s">
        <v>112</v>
      </c>
      <c r="H55" s="6" t="s">
        <v>105</v>
      </c>
      <c r="I55" s="4" t="s">
        <v>106</v>
      </c>
      <c r="J55" s="22">
        <v>1</v>
      </c>
      <c r="K55" s="7">
        <v>45566</v>
      </c>
      <c r="L55" s="7">
        <v>45596</v>
      </c>
      <c r="M55" s="54">
        <f t="shared" si="0"/>
        <v>4.2857142857142856</v>
      </c>
      <c r="N55" s="38"/>
      <c r="O55" s="68"/>
      <c r="P55" s="71"/>
      <c r="Q55" s="73">
        <f t="shared" si="1"/>
        <v>0</v>
      </c>
      <c r="R55" s="73">
        <f t="shared" si="2"/>
        <v>0</v>
      </c>
      <c r="S55" s="73" t="e">
        <f t="shared" si="3"/>
        <v>#DIV/0!</v>
      </c>
    </row>
    <row r="56" spans="1:19" ht="149.25" customHeight="1">
      <c r="A56" s="46">
        <v>46</v>
      </c>
      <c r="B56" s="53" t="s">
        <v>317</v>
      </c>
      <c r="C56" s="50" t="s">
        <v>25</v>
      </c>
      <c r="D56" s="58">
        <v>8</v>
      </c>
      <c r="E56" s="5" t="s">
        <v>782</v>
      </c>
      <c r="F56" s="5" t="s">
        <v>94</v>
      </c>
      <c r="G56" s="5" t="s">
        <v>112</v>
      </c>
      <c r="H56" s="6" t="s">
        <v>107</v>
      </c>
      <c r="I56" s="24" t="s">
        <v>68</v>
      </c>
      <c r="J56" s="22">
        <v>1</v>
      </c>
      <c r="K56" s="7">
        <v>45597</v>
      </c>
      <c r="L56" s="7">
        <v>45626</v>
      </c>
      <c r="M56" s="54">
        <f t="shared" si="0"/>
        <v>4.1428571428571432</v>
      </c>
      <c r="N56" s="38"/>
      <c r="O56" s="68"/>
      <c r="P56" s="71"/>
      <c r="Q56" s="73">
        <f t="shared" si="1"/>
        <v>0</v>
      </c>
      <c r="R56" s="73">
        <f t="shared" si="2"/>
        <v>0</v>
      </c>
      <c r="S56" s="73" t="e">
        <f t="shared" si="3"/>
        <v>#DIV/0!</v>
      </c>
    </row>
    <row r="57" spans="1:19" ht="143.25">
      <c r="A57" s="46">
        <v>47</v>
      </c>
      <c r="B57" s="53" t="s">
        <v>318</v>
      </c>
      <c r="C57" s="50" t="s">
        <v>25</v>
      </c>
      <c r="D57" s="58">
        <v>8</v>
      </c>
      <c r="E57" s="5" t="s">
        <v>782</v>
      </c>
      <c r="F57" s="5" t="s">
        <v>94</v>
      </c>
      <c r="G57" s="5" t="s">
        <v>112</v>
      </c>
      <c r="H57" s="6" t="s">
        <v>108</v>
      </c>
      <c r="I57" s="24" t="s">
        <v>109</v>
      </c>
      <c r="J57" s="22">
        <v>1</v>
      </c>
      <c r="K57" s="7">
        <v>45627</v>
      </c>
      <c r="L57" s="7">
        <v>45687</v>
      </c>
      <c r="M57" s="54">
        <f t="shared" si="0"/>
        <v>8.5714285714285712</v>
      </c>
      <c r="N57" s="38"/>
      <c r="O57" s="68"/>
      <c r="P57" s="71"/>
      <c r="Q57" s="73">
        <f t="shared" si="1"/>
        <v>0</v>
      </c>
      <c r="R57" s="73">
        <f t="shared" si="2"/>
        <v>0</v>
      </c>
      <c r="S57" s="73" t="e">
        <f t="shared" si="3"/>
        <v>#DIV/0!</v>
      </c>
    </row>
    <row r="58" spans="1:19" ht="143.25">
      <c r="A58" s="46">
        <v>48</v>
      </c>
      <c r="B58" s="53" t="s">
        <v>319</v>
      </c>
      <c r="C58" s="50" t="s">
        <v>25</v>
      </c>
      <c r="D58" s="58">
        <v>8</v>
      </c>
      <c r="E58" s="5" t="s">
        <v>782</v>
      </c>
      <c r="F58" s="5" t="s">
        <v>94</v>
      </c>
      <c r="G58" s="5" t="s">
        <v>112</v>
      </c>
      <c r="H58" s="6" t="s">
        <v>110</v>
      </c>
      <c r="I58" s="24" t="s">
        <v>111</v>
      </c>
      <c r="J58" s="22">
        <v>1</v>
      </c>
      <c r="K58" s="7">
        <v>45627</v>
      </c>
      <c r="L58" s="7">
        <v>45687</v>
      </c>
      <c r="M58" s="54">
        <f t="shared" si="0"/>
        <v>8.5714285714285712</v>
      </c>
      <c r="N58" s="38"/>
      <c r="O58" s="68"/>
      <c r="P58" s="71"/>
      <c r="Q58" s="73">
        <f t="shared" si="1"/>
        <v>0</v>
      </c>
      <c r="R58" s="73">
        <f t="shared" si="2"/>
        <v>0</v>
      </c>
      <c r="S58" s="73" t="e">
        <f t="shared" si="3"/>
        <v>#DIV/0!</v>
      </c>
    </row>
    <row r="59" spans="1:19" ht="129">
      <c r="A59" s="46">
        <v>49</v>
      </c>
      <c r="B59" s="100" t="s">
        <v>320</v>
      </c>
      <c r="C59" s="101" t="s">
        <v>25</v>
      </c>
      <c r="D59" s="106">
        <v>9</v>
      </c>
      <c r="E59" s="104" t="s">
        <v>783</v>
      </c>
      <c r="F59" s="104" t="s">
        <v>94</v>
      </c>
      <c r="G59" s="12" t="s">
        <v>112</v>
      </c>
      <c r="H59" s="6" t="s">
        <v>113</v>
      </c>
      <c r="I59" s="4" t="s">
        <v>114</v>
      </c>
      <c r="J59" s="22">
        <v>1</v>
      </c>
      <c r="K59" s="7">
        <v>45352</v>
      </c>
      <c r="L59" s="7">
        <v>45381</v>
      </c>
      <c r="M59" s="54">
        <f t="shared" si="0"/>
        <v>4.1428571428571432</v>
      </c>
      <c r="N59" s="38"/>
      <c r="O59" s="68"/>
      <c r="P59" s="71">
        <v>1</v>
      </c>
      <c r="Q59" s="73">
        <f t="shared" si="1"/>
        <v>1</v>
      </c>
      <c r="R59" s="73">
        <f t="shared" si="2"/>
        <v>0</v>
      </c>
      <c r="S59" s="73">
        <f t="shared" si="3"/>
        <v>0</v>
      </c>
    </row>
    <row r="60" spans="1:19" ht="256.5">
      <c r="A60" s="46">
        <v>50</v>
      </c>
      <c r="B60" s="53" t="s">
        <v>321</v>
      </c>
      <c r="C60" s="50" t="s">
        <v>25</v>
      </c>
      <c r="D60" s="55">
        <v>9</v>
      </c>
      <c r="E60" s="5" t="s">
        <v>783</v>
      </c>
      <c r="F60" s="5" t="s">
        <v>94</v>
      </c>
      <c r="G60" s="5" t="s">
        <v>112</v>
      </c>
      <c r="H60" s="6" t="s">
        <v>97</v>
      </c>
      <c r="I60" s="24" t="s">
        <v>98</v>
      </c>
      <c r="J60" s="22">
        <v>1</v>
      </c>
      <c r="K60" s="23">
        <v>45352</v>
      </c>
      <c r="L60" s="23">
        <v>45442</v>
      </c>
      <c r="M60" s="54">
        <f t="shared" si="0"/>
        <v>12.857142857142858</v>
      </c>
      <c r="N60" s="38"/>
      <c r="O60" s="68"/>
      <c r="P60" s="71">
        <v>1</v>
      </c>
      <c r="Q60" s="73">
        <f t="shared" si="1"/>
        <v>1</v>
      </c>
      <c r="R60" s="73">
        <f t="shared" si="2"/>
        <v>0</v>
      </c>
      <c r="S60" s="73">
        <f t="shared" si="3"/>
        <v>0</v>
      </c>
    </row>
    <row r="61" spans="1:19" ht="157.5" customHeight="1">
      <c r="A61" s="46">
        <v>51</v>
      </c>
      <c r="B61" s="53" t="s">
        <v>322</v>
      </c>
      <c r="C61" s="50" t="s">
        <v>25</v>
      </c>
      <c r="D61" s="55">
        <v>9</v>
      </c>
      <c r="E61" s="5" t="s">
        <v>783</v>
      </c>
      <c r="F61" s="5" t="s">
        <v>94</v>
      </c>
      <c r="G61" s="5" t="s">
        <v>112</v>
      </c>
      <c r="H61" s="6" t="s">
        <v>99</v>
      </c>
      <c r="I61" s="4" t="s">
        <v>114</v>
      </c>
      <c r="J61" s="22">
        <v>1</v>
      </c>
      <c r="K61" s="7">
        <v>45352</v>
      </c>
      <c r="L61" s="7">
        <v>45381</v>
      </c>
      <c r="M61" s="54">
        <f t="shared" si="0"/>
        <v>4.1428571428571432</v>
      </c>
      <c r="N61" s="38"/>
      <c r="O61" s="68"/>
      <c r="P61" s="71">
        <v>1</v>
      </c>
      <c r="Q61" s="73">
        <f t="shared" si="1"/>
        <v>1</v>
      </c>
      <c r="R61" s="73">
        <f t="shared" si="2"/>
        <v>0</v>
      </c>
      <c r="S61" s="73">
        <f t="shared" si="3"/>
        <v>0</v>
      </c>
    </row>
    <row r="62" spans="1:19" ht="129">
      <c r="A62" s="46">
        <v>52</v>
      </c>
      <c r="B62" s="53" t="s">
        <v>323</v>
      </c>
      <c r="C62" s="50" t="s">
        <v>25</v>
      </c>
      <c r="D62" s="55">
        <v>9</v>
      </c>
      <c r="E62" s="5" t="s">
        <v>783</v>
      </c>
      <c r="F62" s="5" t="s">
        <v>94</v>
      </c>
      <c r="G62" s="5" t="s">
        <v>112</v>
      </c>
      <c r="H62" s="6" t="s">
        <v>100</v>
      </c>
      <c r="I62" s="4" t="s">
        <v>114</v>
      </c>
      <c r="J62" s="22">
        <v>1</v>
      </c>
      <c r="K62" s="7">
        <v>45383</v>
      </c>
      <c r="L62" s="7">
        <v>45412</v>
      </c>
      <c r="M62" s="54">
        <f t="shared" si="0"/>
        <v>4.1428571428571432</v>
      </c>
      <c r="N62" s="38"/>
      <c r="O62" s="68"/>
      <c r="P62" s="71">
        <v>1</v>
      </c>
      <c r="Q62" s="73">
        <f t="shared" si="1"/>
        <v>1</v>
      </c>
      <c r="R62" s="73">
        <f t="shared" si="2"/>
        <v>0</v>
      </c>
      <c r="S62" s="73">
        <f t="shared" si="3"/>
        <v>0</v>
      </c>
    </row>
    <row r="63" spans="1:19" ht="129">
      <c r="A63" s="46">
        <v>53</v>
      </c>
      <c r="B63" s="53" t="s">
        <v>324</v>
      </c>
      <c r="C63" s="50" t="s">
        <v>25</v>
      </c>
      <c r="D63" s="55">
        <v>9</v>
      </c>
      <c r="E63" s="5" t="s">
        <v>783</v>
      </c>
      <c r="F63" s="5" t="s">
        <v>94</v>
      </c>
      <c r="G63" s="5" t="s">
        <v>112</v>
      </c>
      <c r="H63" s="6" t="s">
        <v>101</v>
      </c>
      <c r="I63" s="4" t="s">
        <v>102</v>
      </c>
      <c r="J63" s="22">
        <v>1</v>
      </c>
      <c r="K63" s="7">
        <v>45413</v>
      </c>
      <c r="L63" s="7">
        <v>45473</v>
      </c>
      <c r="M63" s="54">
        <f t="shared" si="0"/>
        <v>8.5714285714285712</v>
      </c>
      <c r="N63" s="38"/>
      <c r="O63" s="68"/>
      <c r="P63" s="71">
        <v>1</v>
      </c>
      <c r="Q63" s="73">
        <f t="shared" si="1"/>
        <v>1</v>
      </c>
      <c r="R63" s="73">
        <f t="shared" si="2"/>
        <v>0</v>
      </c>
      <c r="S63" s="73">
        <f t="shared" si="3"/>
        <v>0</v>
      </c>
    </row>
    <row r="64" spans="1:19" ht="157.5" customHeight="1">
      <c r="A64" s="46">
        <v>54</v>
      </c>
      <c r="B64" s="53" t="s">
        <v>325</v>
      </c>
      <c r="C64" s="50" t="s">
        <v>25</v>
      </c>
      <c r="D64" s="55">
        <v>9</v>
      </c>
      <c r="E64" s="5" t="s">
        <v>783</v>
      </c>
      <c r="F64" s="5" t="s">
        <v>94</v>
      </c>
      <c r="G64" s="5" t="s">
        <v>112</v>
      </c>
      <c r="H64" s="6" t="s">
        <v>103</v>
      </c>
      <c r="I64" s="4" t="s">
        <v>104</v>
      </c>
      <c r="J64" s="22">
        <v>1</v>
      </c>
      <c r="K64" s="7">
        <v>45474</v>
      </c>
      <c r="L64" s="7">
        <v>45565</v>
      </c>
      <c r="M64" s="54">
        <f t="shared" si="0"/>
        <v>13</v>
      </c>
      <c r="N64" s="38"/>
      <c r="O64" s="68"/>
      <c r="P64" s="71"/>
      <c r="Q64" s="73">
        <f t="shared" si="1"/>
        <v>0</v>
      </c>
      <c r="R64" s="73">
        <f t="shared" si="2"/>
        <v>0</v>
      </c>
      <c r="S64" s="73" t="e">
        <f t="shared" si="3"/>
        <v>#DIV/0!</v>
      </c>
    </row>
    <row r="65" spans="1:19" ht="129">
      <c r="A65" s="46">
        <v>55</v>
      </c>
      <c r="B65" s="53" t="s">
        <v>326</v>
      </c>
      <c r="C65" s="50" t="s">
        <v>25</v>
      </c>
      <c r="D65" s="55">
        <v>9</v>
      </c>
      <c r="E65" s="5" t="s">
        <v>783</v>
      </c>
      <c r="F65" s="5" t="s">
        <v>94</v>
      </c>
      <c r="G65" s="5" t="s">
        <v>112</v>
      </c>
      <c r="H65" s="6" t="s">
        <v>105</v>
      </c>
      <c r="I65" s="4" t="s">
        <v>106</v>
      </c>
      <c r="J65" s="22">
        <v>1</v>
      </c>
      <c r="K65" s="7">
        <v>45566</v>
      </c>
      <c r="L65" s="7">
        <v>45596</v>
      </c>
      <c r="M65" s="54">
        <f t="shared" si="0"/>
        <v>4.2857142857142856</v>
      </c>
      <c r="N65" s="38"/>
      <c r="O65" s="68"/>
      <c r="P65" s="71"/>
      <c r="Q65" s="73">
        <f t="shared" si="1"/>
        <v>0</v>
      </c>
      <c r="R65" s="73">
        <f t="shared" si="2"/>
        <v>0</v>
      </c>
      <c r="S65" s="73" t="e">
        <f t="shared" si="3"/>
        <v>#DIV/0!</v>
      </c>
    </row>
    <row r="66" spans="1:19" ht="129">
      <c r="A66" s="46">
        <v>56</v>
      </c>
      <c r="B66" s="53" t="s">
        <v>327</v>
      </c>
      <c r="C66" s="50" t="s">
        <v>25</v>
      </c>
      <c r="D66" s="55">
        <v>9</v>
      </c>
      <c r="E66" s="5" t="s">
        <v>783</v>
      </c>
      <c r="F66" s="5" t="s">
        <v>94</v>
      </c>
      <c r="G66" s="5" t="s">
        <v>112</v>
      </c>
      <c r="H66" s="6" t="s">
        <v>107</v>
      </c>
      <c r="I66" s="24" t="s">
        <v>68</v>
      </c>
      <c r="J66" s="22">
        <v>1</v>
      </c>
      <c r="K66" s="7">
        <v>45597</v>
      </c>
      <c r="L66" s="7">
        <v>45626</v>
      </c>
      <c r="M66" s="54">
        <f t="shared" si="0"/>
        <v>4.1428571428571432</v>
      </c>
      <c r="N66" s="38"/>
      <c r="O66" s="68"/>
      <c r="P66" s="71"/>
      <c r="Q66" s="73">
        <f t="shared" si="1"/>
        <v>0</v>
      </c>
      <c r="R66" s="73">
        <f t="shared" si="2"/>
        <v>0</v>
      </c>
      <c r="S66" s="73" t="e">
        <f t="shared" si="3"/>
        <v>#DIV/0!</v>
      </c>
    </row>
    <row r="67" spans="1:19" ht="129">
      <c r="A67" s="46">
        <v>57</v>
      </c>
      <c r="B67" s="53" t="s">
        <v>328</v>
      </c>
      <c r="C67" s="50" t="s">
        <v>25</v>
      </c>
      <c r="D67" s="55">
        <v>9</v>
      </c>
      <c r="E67" s="5" t="s">
        <v>783</v>
      </c>
      <c r="F67" s="5" t="s">
        <v>94</v>
      </c>
      <c r="G67" s="5" t="s">
        <v>112</v>
      </c>
      <c r="H67" s="6" t="s">
        <v>108</v>
      </c>
      <c r="I67" s="24" t="s">
        <v>109</v>
      </c>
      <c r="J67" s="22">
        <v>1</v>
      </c>
      <c r="K67" s="7">
        <v>45627</v>
      </c>
      <c r="L67" s="7">
        <v>45687</v>
      </c>
      <c r="M67" s="54">
        <f t="shared" si="0"/>
        <v>8.5714285714285712</v>
      </c>
      <c r="N67" s="38"/>
      <c r="O67" s="68"/>
      <c r="P67" s="71"/>
      <c r="Q67" s="73">
        <f t="shared" si="1"/>
        <v>0</v>
      </c>
      <c r="R67" s="73">
        <f t="shared" si="2"/>
        <v>0</v>
      </c>
      <c r="S67" s="73" t="e">
        <f t="shared" si="3"/>
        <v>#DIV/0!</v>
      </c>
    </row>
    <row r="68" spans="1:19" ht="129">
      <c r="A68" s="46">
        <v>58</v>
      </c>
      <c r="B68" s="53" t="s">
        <v>329</v>
      </c>
      <c r="C68" s="50" t="s">
        <v>25</v>
      </c>
      <c r="D68" s="55">
        <v>9</v>
      </c>
      <c r="E68" s="5" t="s">
        <v>783</v>
      </c>
      <c r="F68" s="5" t="s">
        <v>94</v>
      </c>
      <c r="G68" s="5" t="s">
        <v>112</v>
      </c>
      <c r="H68" s="6" t="s">
        <v>110</v>
      </c>
      <c r="I68" s="24" t="s">
        <v>111</v>
      </c>
      <c r="J68" s="22">
        <v>1</v>
      </c>
      <c r="K68" s="7">
        <v>45627</v>
      </c>
      <c r="L68" s="7">
        <v>45687</v>
      </c>
      <c r="M68" s="54">
        <f t="shared" si="0"/>
        <v>8.5714285714285712</v>
      </c>
      <c r="N68" s="38"/>
      <c r="O68" s="68"/>
      <c r="P68" s="71"/>
      <c r="Q68" s="73">
        <f t="shared" si="1"/>
        <v>0</v>
      </c>
      <c r="R68" s="73">
        <f t="shared" si="2"/>
        <v>0</v>
      </c>
      <c r="S68" s="73" t="e">
        <f t="shared" si="3"/>
        <v>#DIV/0!</v>
      </c>
    </row>
    <row r="69" spans="1:19" ht="167.25" customHeight="1">
      <c r="A69" s="46">
        <v>59</v>
      </c>
      <c r="B69" s="53" t="s">
        <v>330</v>
      </c>
      <c r="C69" s="50" t="s">
        <v>25</v>
      </c>
      <c r="D69" s="55">
        <v>10</v>
      </c>
      <c r="E69" s="5" t="s">
        <v>784</v>
      </c>
      <c r="F69" s="5" t="s">
        <v>115</v>
      </c>
      <c r="G69" s="5" t="s">
        <v>116</v>
      </c>
      <c r="H69" s="6" t="s">
        <v>117</v>
      </c>
      <c r="I69" s="24" t="s">
        <v>78</v>
      </c>
      <c r="J69" s="18">
        <v>1</v>
      </c>
      <c r="K69" s="23">
        <v>45352</v>
      </c>
      <c r="L69" s="23">
        <v>45641</v>
      </c>
      <c r="M69" s="54">
        <f t="shared" si="0"/>
        <v>41.285714285714285</v>
      </c>
      <c r="N69" s="38"/>
      <c r="O69" s="68"/>
      <c r="P69" s="71"/>
      <c r="Q69" s="73">
        <f t="shared" si="1"/>
        <v>0</v>
      </c>
      <c r="R69" s="73">
        <f t="shared" si="2"/>
        <v>0</v>
      </c>
      <c r="S69" s="73" t="e">
        <f t="shared" si="3"/>
        <v>#DIV/0!</v>
      </c>
    </row>
    <row r="70" spans="1:19" ht="129">
      <c r="A70" s="46">
        <v>60</v>
      </c>
      <c r="B70" s="100" t="s">
        <v>331</v>
      </c>
      <c r="C70" s="101" t="s">
        <v>25</v>
      </c>
      <c r="D70" s="106">
        <v>10</v>
      </c>
      <c r="E70" s="104" t="s">
        <v>784</v>
      </c>
      <c r="F70" s="104" t="s">
        <v>115</v>
      </c>
      <c r="G70" s="104" t="s">
        <v>116</v>
      </c>
      <c r="H70" s="12" t="s">
        <v>663</v>
      </c>
      <c r="I70" s="4" t="s">
        <v>118</v>
      </c>
      <c r="J70" s="4">
        <v>2</v>
      </c>
      <c r="K70" s="7">
        <v>45352</v>
      </c>
      <c r="L70" s="7">
        <v>45657</v>
      </c>
      <c r="M70" s="54">
        <f t="shared" si="0"/>
        <v>43.571428571428569</v>
      </c>
      <c r="N70" s="38"/>
      <c r="O70" s="68"/>
      <c r="P70" s="71"/>
      <c r="Q70" s="73">
        <f t="shared" si="1"/>
        <v>0</v>
      </c>
      <c r="R70" s="73">
        <f t="shared" si="2"/>
        <v>0</v>
      </c>
      <c r="S70" s="73" t="e">
        <f t="shared" si="3"/>
        <v>#DIV/0!</v>
      </c>
    </row>
    <row r="71" spans="1:19" ht="149.25" customHeight="1">
      <c r="A71" s="46">
        <v>61</v>
      </c>
      <c r="B71" s="53" t="s">
        <v>332</v>
      </c>
      <c r="C71" s="50" t="s">
        <v>25</v>
      </c>
      <c r="D71" s="55">
        <v>10</v>
      </c>
      <c r="E71" s="5" t="s">
        <v>784</v>
      </c>
      <c r="F71" s="5" t="s">
        <v>115</v>
      </c>
      <c r="G71" s="5" t="s">
        <v>116</v>
      </c>
      <c r="H71" s="6" t="s">
        <v>119</v>
      </c>
      <c r="I71" s="24" t="s">
        <v>120</v>
      </c>
      <c r="J71" s="18">
        <v>6</v>
      </c>
      <c r="K71" s="23">
        <v>45323</v>
      </c>
      <c r="L71" s="23">
        <v>45641</v>
      </c>
      <c r="M71" s="54">
        <f t="shared" si="0"/>
        <v>45.428571428571431</v>
      </c>
      <c r="N71" s="38"/>
      <c r="O71" s="68"/>
      <c r="P71" s="71"/>
      <c r="Q71" s="73">
        <f t="shared" si="1"/>
        <v>0</v>
      </c>
      <c r="R71" s="73">
        <f t="shared" si="2"/>
        <v>0</v>
      </c>
      <c r="S71" s="73" t="e">
        <f t="shared" si="3"/>
        <v>#DIV/0!</v>
      </c>
    </row>
    <row r="72" spans="1:19" ht="129">
      <c r="A72" s="46">
        <v>62</v>
      </c>
      <c r="B72" s="53" t="s">
        <v>333</v>
      </c>
      <c r="C72" s="50" t="s">
        <v>25</v>
      </c>
      <c r="D72" s="55">
        <v>10</v>
      </c>
      <c r="E72" s="5" t="s">
        <v>784</v>
      </c>
      <c r="F72" s="5" t="s">
        <v>115</v>
      </c>
      <c r="G72" s="5" t="s">
        <v>116</v>
      </c>
      <c r="H72" s="6" t="s">
        <v>121</v>
      </c>
      <c r="I72" s="24" t="s">
        <v>122</v>
      </c>
      <c r="J72" s="18">
        <v>6</v>
      </c>
      <c r="K72" s="23">
        <v>45352</v>
      </c>
      <c r="L72" s="23">
        <v>45657</v>
      </c>
      <c r="M72" s="54">
        <f t="shared" si="0"/>
        <v>43.571428571428569</v>
      </c>
      <c r="N72" s="38"/>
      <c r="O72" s="68"/>
      <c r="P72" s="71"/>
      <c r="Q72" s="73">
        <f t="shared" si="1"/>
        <v>0</v>
      </c>
      <c r="R72" s="73">
        <f t="shared" si="2"/>
        <v>0</v>
      </c>
      <c r="S72" s="73" t="e">
        <f t="shared" si="3"/>
        <v>#DIV/0!</v>
      </c>
    </row>
    <row r="73" spans="1:19" ht="129">
      <c r="A73" s="46">
        <v>63</v>
      </c>
      <c r="B73" s="53" t="s">
        <v>334</v>
      </c>
      <c r="C73" s="50" t="s">
        <v>25</v>
      </c>
      <c r="D73" s="55">
        <v>10</v>
      </c>
      <c r="E73" s="5" t="s">
        <v>784</v>
      </c>
      <c r="F73" s="5" t="s">
        <v>115</v>
      </c>
      <c r="G73" s="5" t="s">
        <v>116</v>
      </c>
      <c r="H73" s="6" t="s">
        <v>123</v>
      </c>
      <c r="I73" s="24" t="s">
        <v>78</v>
      </c>
      <c r="J73" s="18">
        <v>1</v>
      </c>
      <c r="K73" s="23">
        <v>45352</v>
      </c>
      <c r="L73" s="23">
        <v>45641</v>
      </c>
      <c r="M73" s="54">
        <f t="shared" si="0"/>
        <v>41.285714285714285</v>
      </c>
      <c r="N73" s="38"/>
      <c r="O73" s="68"/>
      <c r="P73" s="71"/>
      <c r="Q73" s="73">
        <f t="shared" si="1"/>
        <v>0</v>
      </c>
      <c r="R73" s="73">
        <f t="shared" si="2"/>
        <v>0</v>
      </c>
      <c r="S73" s="73" t="e">
        <f t="shared" si="3"/>
        <v>#DIV/0!</v>
      </c>
    </row>
    <row r="74" spans="1:19" ht="192.75" customHeight="1">
      <c r="A74" s="46">
        <v>64</v>
      </c>
      <c r="B74" s="53" t="s">
        <v>335</v>
      </c>
      <c r="C74" s="50" t="s">
        <v>25</v>
      </c>
      <c r="D74" s="55">
        <v>10</v>
      </c>
      <c r="E74" s="5" t="s">
        <v>784</v>
      </c>
      <c r="F74" s="5" t="s">
        <v>115</v>
      </c>
      <c r="G74" s="5" t="s">
        <v>116</v>
      </c>
      <c r="H74" s="6" t="s">
        <v>124</v>
      </c>
      <c r="I74" s="24" t="s">
        <v>62</v>
      </c>
      <c r="J74" s="18">
        <v>3</v>
      </c>
      <c r="K74" s="23">
        <v>45352</v>
      </c>
      <c r="L74" s="23">
        <v>45641</v>
      </c>
      <c r="M74" s="54">
        <f t="shared" si="0"/>
        <v>41.285714285714285</v>
      </c>
      <c r="N74" s="38"/>
      <c r="O74" s="68"/>
      <c r="P74" s="71"/>
      <c r="Q74" s="73">
        <f t="shared" si="1"/>
        <v>0</v>
      </c>
      <c r="R74" s="73">
        <f t="shared" si="2"/>
        <v>0</v>
      </c>
      <c r="S74" s="73" t="e">
        <f t="shared" si="3"/>
        <v>#DIV/0!</v>
      </c>
    </row>
    <row r="75" spans="1:19" ht="129">
      <c r="A75" s="46">
        <v>65</v>
      </c>
      <c r="B75" s="53" t="s">
        <v>336</v>
      </c>
      <c r="C75" s="50" t="s">
        <v>25</v>
      </c>
      <c r="D75" s="55">
        <v>10</v>
      </c>
      <c r="E75" s="5" t="s">
        <v>784</v>
      </c>
      <c r="F75" s="5" t="s">
        <v>115</v>
      </c>
      <c r="G75" s="5" t="s">
        <v>116</v>
      </c>
      <c r="H75" s="6" t="s">
        <v>125</v>
      </c>
      <c r="I75" s="24" t="s">
        <v>126</v>
      </c>
      <c r="J75" s="18">
        <v>1</v>
      </c>
      <c r="K75" s="23">
        <v>45352</v>
      </c>
      <c r="L75" s="23">
        <v>45473</v>
      </c>
      <c r="M75" s="54">
        <f t="shared" ref="M75:M136" si="4">(+L75-K75)/7</f>
        <v>17.285714285714285</v>
      </c>
      <c r="N75" s="38"/>
      <c r="O75" s="68"/>
      <c r="P75" s="71">
        <v>1</v>
      </c>
      <c r="Q75" s="73">
        <f t="shared" si="1"/>
        <v>1</v>
      </c>
      <c r="R75" s="73">
        <f t="shared" si="2"/>
        <v>0</v>
      </c>
      <c r="S75" s="73">
        <f t="shared" si="3"/>
        <v>0</v>
      </c>
    </row>
    <row r="76" spans="1:19" ht="129">
      <c r="A76" s="46">
        <v>66</v>
      </c>
      <c r="B76" s="53" t="s">
        <v>337</v>
      </c>
      <c r="C76" s="50" t="s">
        <v>25</v>
      </c>
      <c r="D76" s="55">
        <v>10</v>
      </c>
      <c r="E76" s="5" t="s">
        <v>784</v>
      </c>
      <c r="F76" s="5" t="s">
        <v>115</v>
      </c>
      <c r="G76" s="5" t="s">
        <v>116</v>
      </c>
      <c r="H76" s="6" t="s">
        <v>127</v>
      </c>
      <c r="I76" s="24" t="s">
        <v>128</v>
      </c>
      <c r="J76" s="18">
        <v>2</v>
      </c>
      <c r="K76" s="23">
        <v>45352</v>
      </c>
      <c r="L76" s="23">
        <v>45641</v>
      </c>
      <c r="M76" s="54">
        <f t="shared" si="4"/>
        <v>41.285714285714285</v>
      </c>
      <c r="N76" s="38"/>
      <c r="O76" s="68"/>
      <c r="P76" s="71"/>
      <c r="Q76" s="73">
        <f t="shared" ref="Q76:Q139" si="5">P76/J76</f>
        <v>0</v>
      </c>
      <c r="R76" s="73">
        <f t="shared" ref="R76:R139" si="6">N76/J76</f>
        <v>0</v>
      </c>
      <c r="S76" s="73" t="e">
        <f t="shared" ref="S76:S139" si="7">N76/P76</f>
        <v>#DIV/0!</v>
      </c>
    </row>
    <row r="77" spans="1:19" ht="129">
      <c r="A77" s="46">
        <v>67</v>
      </c>
      <c r="B77" s="100" t="s">
        <v>338</v>
      </c>
      <c r="C77" s="101" t="s">
        <v>25</v>
      </c>
      <c r="D77" s="106">
        <v>11</v>
      </c>
      <c r="E77" s="104" t="s">
        <v>785</v>
      </c>
      <c r="F77" s="104" t="s">
        <v>94</v>
      </c>
      <c r="G77" s="104" t="s">
        <v>112</v>
      </c>
      <c r="H77" s="27" t="s">
        <v>113</v>
      </c>
      <c r="I77" s="4" t="s">
        <v>114</v>
      </c>
      <c r="J77" s="22">
        <v>1</v>
      </c>
      <c r="K77" s="7">
        <v>45352</v>
      </c>
      <c r="L77" s="7">
        <v>45381</v>
      </c>
      <c r="M77" s="54">
        <f t="shared" si="4"/>
        <v>4.1428571428571432</v>
      </c>
      <c r="N77" s="38"/>
      <c r="O77" s="68"/>
      <c r="P77" s="71">
        <v>1</v>
      </c>
      <c r="Q77" s="73">
        <f t="shared" si="5"/>
        <v>1</v>
      </c>
      <c r="R77" s="73">
        <f t="shared" si="6"/>
        <v>0</v>
      </c>
      <c r="S77" s="73">
        <f t="shared" si="7"/>
        <v>0</v>
      </c>
    </row>
    <row r="78" spans="1:19" ht="256.5">
      <c r="A78" s="46">
        <v>68</v>
      </c>
      <c r="B78" s="53" t="s">
        <v>339</v>
      </c>
      <c r="C78" s="50" t="s">
        <v>25</v>
      </c>
      <c r="D78" s="55">
        <v>11</v>
      </c>
      <c r="E78" s="5" t="s">
        <v>785</v>
      </c>
      <c r="F78" s="5" t="s">
        <v>94</v>
      </c>
      <c r="G78" s="5" t="s">
        <v>112</v>
      </c>
      <c r="H78" s="6" t="s">
        <v>97</v>
      </c>
      <c r="I78" s="24" t="s">
        <v>98</v>
      </c>
      <c r="J78" s="22">
        <v>1</v>
      </c>
      <c r="K78" s="23">
        <v>45352</v>
      </c>
      <c r="L78" s="23">
        <v>45442</v>
      </c>
      <c r="M78" s="54">
        <f t="shared" si="4"/>
        <v>12.857142857142858</v>
      </c>
      <c r="N78" s="38"/>
      <c r="O78" s="68"/>
      <c r="P78" s="71">
        <v>1</v>
      </c>
      <c r="Q78" s="73">
        <f t="shared" si="5"/>
        <v>1</v>
      </c>
      <c r="R78" s="73">
        <f t="shared" si="6"/>
        <v>0</v>
      </c>
      <c r="S78" s="73">
        <f t="shared" si="7"/>
        <v>0</v>
      </c>
    </row>
    <row r="79" spans="1:19" ht="129">
      <c r="A79" s="46">
        <v>69</v>
      </c>
      <c r="B79" s="53" t="s">
        <v>340</v>
      </c>
      <c r="C79" s="50" t="s">
        <v>25</v>
      </c>
      <c r="D79" s="55">
        <v>11</v>
      </c>
      <c r="E79" s="5" t="s">
        <v>785</v>
      </c>
      <c r="F79" s="5" t="s">
        <v>94</v>
      </c>
      <c r="G79" s="5" t="s">
        <v>112</v>
      </c>
      <c r="H79" s="6" t="s">
        <v>99</v>
      </c>
      <c r="I79" s="4" t="s">
        <v>114</v>
      </c>
      <c r="J79" s="22">
        <v>1</v>
      </c>
      <c r="K79" s="7">
        <v>45352</v>
      </c>
      <c r="L79" s="7">
        <v>45381</v>
      </c>
      <c r="M79" s="54">
        <f t="shared" si="4"/>
        <v>4.1428571428571432</v>
      </c>
      <c r="N79" s="38"/>
      <c r="O79" s="68"/>
      <c r="P79" s="71">
        <v>1</v>
      </c>
      <c r="Q79" s="73">
        <f t="shared" si="5"/>
        <v>1</v>
      </c>
      <c r="R79" s="73">
        <f t="shared" si="6"/>
        <v>0</v>
      </c>
      <c r="S79" s="73">
        <f t="shared" si="7"/>
        <v>0</v>
      </c>
    </row>
    <row r="80" spans="1:19" ht="129">
      <c r="A80" s="46">
        <v>70</v>
      </c>
      <c r="B80" s="53" t="s">
        <v>341</v>
      </c>
      <c r="C80" s="50" t="s">
        <v>25</v>
      </c>
      <c r="D80" s="55">
        <v>11</v>
      </c>
      <c r="E80" s="5" t="s">
        <v>785</v>
      </c>
      <c r="F80" s="5" t="s">
        <v>94</v>
      </c>
      <c r="G80" s="5" t="s">
        <v>112</v>
      </c>
      <c r="H80" s="6" t="s">
        <v>100</v>
      </c>
      <c r="I80" s="4" t="s">
        <v>114</v>
      </c>
      <c r="J80" s="22">
        <v>1</v>
      </c>
      <c r="K80" s="7">
        <v>45383</v>
      </c>
      <c r="L80" s="7">
        <v>45412</v>
      </c>
      <c r="M80" s="54">
        <f t="shared" si="4"/>
        <v>4.1428571428571432</v>
      </c>
      <c r="N80" s="38"/>
      <c r="O80" s="68"/>
      <c r="P80" s="71">
        <v>1</v>
      </c>
      <c r="Q80" s="73">
        <f t="shared" si="5"/>
        <v>1</v>
      </c>
      <c r="R80" s="73">
        <f t="shared" si="6"/>
        <v>0</v>
      </c>
      <c r="S80" s="73">
        <f t="shared" si="7"/>
        <v>0</v>
      </c>
    </row>
    <row r="81" spans="1:19" ht="129">
      <c r="A81" s="46">
        <v>71</v>
      </c>
      <c r="B81" s="53" t="s">
        <v>342</v>
      </c>
      <c r="C81" s="50" t="s">
        <v>25</v>
      </c>
      <c r="D81" s="55">
        <v>11</v>
      </c>
      <c r="E81" s="5" t="s">
        <v>785</v>
      </c>
      <c r="F81" s="5" t="s">
        <v>94</v>
      </c>
      <c r="G81" s="5" t="s">
        <v>112</v>
      </c>
      <c r="H81" s="6" t="s">
        <v>101</v>
      </c>
      <c r="I81" s="4" t="s">
        <v>102</v>
      </c>
      <c r="J81" s="22">
        <v>1</v>
      </c>
      <c r="K81" s="7">
        <v>45413</v>
      </c>
      <c r="L81" s="7">
        <v>45473</v>
      </c>
      <c r="M81" s="54">
        <f t="shared" si="4"/>
        <v>8.5714285714285712</v>
      </c>
      <c r="N81" s="38"/>
      <c r="O81" s="68"/>
      <c r="P81" s="71">
        <v>1</v>
      </c>
      <c r="Q81" s="73">
        <f t="shared" si="5"/>
        <v>1</v>
      </c>
      <c r="R81" s="73">
        <f t="shared" si="6"/>
        <v>0</v>
      </c>
      <c r="S81" s="73">
        <f t="shared" si="7"/>
        <v>0</v>
      </c>
    </row>
    <row r="82" spans="1:19" ht="129">
      <c r="A82" s="46">
        <v>72</v>
      </c>
      <c r="B82" s="53" t="s">
        <v>343</v>
      </c>
      <c r="C82" s="50" t="s">
        <v>25</v>
      </c>
      <c r="D82" s="55">
        <v>11</v>
      </c>
      <c r="E82" s="5" t="s">
        <v>785</v>
      </c>
      <c r="F82" s="5" t="s">
        <v>94</v>
      </c>
      <c r="G82" s="5" t="s">
        <v>112</v>
      </c>
      <c r="H82" s="6" t="s">
        <v>103</v>
      </c>
      <c r="I82" s="4" t="s">
        <v>104</v>
      </c>
      <c r="J82" s="22">
        <v>1</v>
      </c>
      <c r="K82" s="7">
        <v>45474</v>
      </c>
      <c r="L82" s="7">
        <v>45565</v>
      </c>
      <c r="M82" s="54">
        <f t="shared" si="4"/>
        <v>13</v>
      </c>
      <c r="N82" s="38"/>
      <c r="O82" s="68"/>
      <c r="P82" s="71"/>
      <c r="Q82" s="73">
        <f t="shared" si="5"/>
        <v>0</v>
      </c>
      <c r="R82" s="73">
        <f t="shared" si="6"/>
        <v>0</v>
      </c>
      <c r="S82" s="73" t="e">
        <f t="shared" si="7"/>
        <v>#DIV/0!</v>
      </c>
    </row>
    <row r="83" spans="1:19" ht="129">
      <c r="A83" s="46">
        <v>73</v>
      </c>
      <c r="B83" s="53" t="s">
        <v>344</v>
      </c>
      <c r="C83" s="50" t="s">
        <v>25</v>
      </c>
      <c r="D83" s="55">
        <v>11</v>
      </c>
      <c r="E83" s="5" t="s">
        <v>785</v>
      </c>
      <c r="F83" s="5" t="s">
        <v>94</v>
      </c>
      <c r="G83" s="5" t="s">
        <v>112</v>
      </c>
      <c r="H83" s="6" t="s">
        <v>105</v>
      </c>
      <c r="I83" s="4" t="s">
        <v>106</v>
      </c>
      <c r="J83" s="22">
        <v>1</v>
      </c>
      <c r="K83" s="7">
        <v>45566</v>
      </c>
      <c r="L83" s="7">
        <v>45596</v>
      </c>
      <c r="M83" s="54">
        <f t="shared" si="4"/>
        <v>4.2857142857142856</v>
      </c>
      <c r="N83" s="38"/>
      <c r="O83" s="68"/>
      <c r="P83" s="71"/>
      <c r="Q83" s="73">
        <f t="shared" si="5"/>
        <v>0</v>
      </c>
      <c r="R83" s="73">
        <f t="shared" si="6"/>
        <v>0</v>
      </c>
      <c r="S83" s="73" t="e">
        <f t="shared" si="7"/>
        <v>#DIV/0!</v>
      </c>
    </row>
    <row r="84" spans="1:19" ht="160.5" customHeight="1">
      <c r="A84" s="46">
        <v>74</v>
      </c>
      <c r="B84" s="53" t="s">
        <v>345</v>
      </c>
      <c r="C84" s="50" t="s">
        <v>25</v>
      </c>
      <c r="D84" s="55">
        <v>11</v>
      </c>
      <c r="E84" s="5" t="s">
        <v>785</v>
      </c>
      <c r="F84" s="5" t="s">
        <v>94</v>
      </c>
      <c r="G84" s="5" t="s">
        <v>112</v>
      </c>
      <c r="H84" s="6" t="s">
        <v>107</v>
      </c>
      <c r="I84" s="24" t="s">
        <v>68</v>
      </c>
      <c r="J84" s="22">
        <v>1</v>
      </c>
      <c r="K84" s="7">
        <v>45597</v>
      </c>
      <c r="L84" s="7">
        <v>45626</v>
      </c>
      <c r="M84" s="54">
        <f t="shared" si="4"/>
        <v>4.1428571428571432</v>
      </c>
      <c r="N84" s="38"/>
      <c r="O84" s="68"/>
      <c r="P84" s="71"/>
      <c r="Q84" s="73">
        <f t="shared" si="5"/>
        <v>0</v>
      </c>
      <c r="R84" s="73">
        <f t="shared" si="6"/>
        <v>0</v>
      </c>
      <c r="S84" s="73" t="e">
        <f t="shared" si="7"/>
        <v>#DIV/0!</v>
      </c>
    </row>
    <row r="85" spans="1:19" ht="129">
      <c r="A85" s="46">
        <v>75</v>
      </c>
      <c r="B85" s="53" t="s">
        <v>346</v>
      </c>
      <c r="C85" s="50" t="s">
        <v>25</v>
      </c>
      <c r="D85" s="55">
        <v>11</v>
      </c>
      <c r="E85" s="5" t="s">
        <v>785</v>
      </c>
      <c r="F85" s="5" t="s">
        <v>94</v>
      </c>
      <c r="G85" s="5" t="s">
        <v>112</v>
      </c>
      <c r="H85" s="6" t="s">
        <v>108</v>
      </c>
      <c r="I85" s="24" t="s">
        <v>109</v>
      </c>
      <c r="J85" s="22">
        <v>1</v>
      </c>
      <c r="K85" s="7">
        <v>45627</v>
      </c>
      <c r="L85" s="7">
        <v>45687</v>
      </c>
      <c r="M85" s="54">
        <f t="shared" si="4"/>
        <v>8.5714285714285712</v>
      </c>
      <c r="N85" s="38"/>
      <c r="O85" s="68"/>
      <c r="P85" s="71"/>
      <c r="Q85" s="73">
        <f t="shared" si="5"/>
        <v>0</v>
      </c>
      <c r="R85" s="73">
        <f t="shared" si="6"/>
        <v>0</v>
      </c>
      <c r="S85" s="73" t="e">
        <f t="shared" si="7"/>
        <v>#DIV/0!</v>
      </c>
    </row>
    <row r="86" spans="1:19" ht="129">
      <c r="A86" s="46">
        <v>76</v>
      </c>
      <c r="B86" s="53" t="s">
        <v>347</v>
      </c>
      <c r="C86" s="50" t="s">
        <v>25</v>
      </c>
      <c r="D86" s="55">
        <v>11</v>
      </c>
      <c r="E86" s="5" t="s">
        <v>785</v>
      </c>
      <c r="F86" s="5" t="s">
        <v>94</v>
      </c>
      <c r="G86" s="5" t="s">
        <v>112</v>
      </c>
      <c r="H86" s="6" t="s">
        <v>110</v>
      </c>
      <c r="I86" s="24" t="s">
        <v>111</v>
      </c>
      <c r="J86" s="22">
        <v>1</v>
      </c>
      <c r="K86" s="7">
        <v>45627</v>
      </c>
      <c r="L86" s="7">
        <v>45687</v>
      </c>
      <c r="M86" s="54">
        <f t="shared" si="4"/>
        <v>8.5714285714285712</v>
      </c>
      <c r="N86" s="38"/>
      <c r="O86" s="68"/>
      <c r="P86" s="71"/>
      <c r="Q86" s="73">
        <f t="shared" si="5"/>
        <v>0</v>
      </c>
      <c r="R86" s="73">
        <f t="shared" si="6"/>
        <v>0</v>
      </c>
      <c r="S86" s="73" t="e">
        <f t="shared" si="7"/>
        <v>#DIV/0!</v>
      </c>
    </row>
    <row r="87" spans="1:19" ht="129">
      <c r="A87" s="46">
        <v>77</v>
      </c>
      <c r="B87" s="100" t="s">
        <v>348</v>
      </c>
      <c r="C87" s="101" t="s">
        <v>25</v>
      </c>
      <c r="D87" s="106">
        <v>12</v>
      </c>
      <c r="E87" s="104" t="s">
        <v>786</v>
      </c>
      <c r="F87" s="104" t="s">
        <v>129</v>
      </c>
      <c r="G87" s="104" t="s">
        <v>130</v>
      </c>
      <c r="H87" s="4" t="s">
        <v>131</v>
      </c>
      <c r="I87" s="4" t="s">
        <v>132</v>
      </c>
      <c r="J87" s="25">
        <v>1</v>
      </c>
      <c r="K87" s="7">
        <v>45352</v>
      </c>
      <c r="L87" s="7">
        <v>45473</v>
      </c>
      <c r="M87" s="54">
        <f t="shared" si="4"/>
        <v>17.285714285714285</v>
      </c>
      <c r="N87" s="38"/>
      <c r="O87" s="68"/>
      <c r="P87" s="71">
        <v>1</v>
      </c>
      <c r="Q87" s="73">
        <f t="shared" si="5"/>
        <v>1</v>
      </c>
      <c r="R87" s="73">
        <f t="shared" si="6"/>
        <v>0</v>
      </c>
      <c r="S87" s="73">
        <f t="shared" si="7"/>
        <v>0</v>
      </c>
    </row>
    <row r="88" spans="1:19" ht="129">
      <c r="A88" s="46">
        <v>78</v>
      </c>
      <c r="B88" s="53" t="s">
        <v>349</v>
      </c>
      <c r="C88" s="50" t="s">
        <v>25</v>
      </c>
      <c r="D88" s="55">
        <v>12</v>
      </c>
      <c r="E88" s="5" t="s">
        <v>786</v>
      </c>
      <c r="F88" s="5" t="s">
        <v>129</v>
      </c>
      <c r="G88" s="5" t="s">
        <v>130</v>
      </c>
      <c r="H88" s="4" t="s">
        <v>133</v>
      </c>
      <c r="I88" s="4" t="s">
        <v>134</v>
      </c>
      <c r="J88" s="4">
        <v>1</v>
      </c>
      <c r="K88" s="7">
        <v>45474</v>
      </c>
      <c r="L88" s="7">
        <v>45565</v>
      </c>
      <c r="M88" s="54">
        <f t="shared" si="4"/>
        <v>13</v>
      </c>
      <c r="N88" s="38"/>
      <c r="O88" s="68"/>
      <c r="P88" s="71"/>
      <c r="Q88" s="73">
        <f t="shared" si="5"/>
        <v>0</v>
      </c>
      <c r="R88" s="73">
        <f t="shared" si="6"/>
        <v>0</v>
      </c>
      <c r="S88" s="73" t="e">
        <f t="shared" si="7"/>
        <v>#DIV/0!</v>
      </c>
    </row>
    <row r="89" spans="1:19" ht="129">
      <c r="A89" s="46">
        <v>79</v>
      </c>
      <c r="B89" s="100" t="s">
        <v>350</v>
      </c>
      <c r="C89" s="101" t="s">
        <v>25</v>
      </c>
      <c r="D89" s="106">
        <v>13</v>
      </c>
      <c r="E89" s="104" t="s">
        <v>787</v>
      </c>
      <c r="F89" s="104" t="s">
        <v>135</v>
      </c>
      <c r="G89" s="104" t="s">
        <v>136</v>
      </c>
      <c r="H89" s="5" t="s">
        <v>664</v>
      </c>
      <c r="I89" s="4" t="s">
        <v>68</v>
      </c>
      <c r="J89" s="4">
        <v>1</v>
      </c>
      <c r="K89" s="7">
        <v>45352</v>
      </c>
      <c r="L89" s="7">
        <v>45381</v>
      </c>
      <c r="M89" s="54">
        <f t="shared" si="4"/>
        <v>4.1428571428571432</v>
      </c>
      <c r="N89" s="38"/>
      <c r="O89" s="68"/>
      <c r="P89" s="71">
        <v>1</v>
      </c>
      <c r="Q89" s="73">
        <f t="shared" si="5"/>
        <v>1</v>
      </c>
      <c r="R89" s="73">
        <f t="shared" si="6"/>
        <v>0</v>
      </c>
      <c r="S89" s="73">
        <f t="shared" si="7"/>
        <v>0</v>
      </c>
    </row>
    <row r="90" spans="1:19" ht="129">
      <c r="A90" s="46">
        <v>80</v>
      </c>
      <c r="B90" s="53" t="s">
        <v>351</v>
      </c>
      <c r="C90" s="50" t="s">
        <v>25</v>
      </c>
      <c r="D90" s="55">
        <v>13</v>
      </c>
      <c r="E90" s="5" t="s">
        <v>787</v>
      </c>
      <c r="F90" s="5" t="s">
        <v>135</v>
      </c>
      <c r="G90" s="5" t="s">
        <v>268</v>
      </c>
      <c r="H90" s="5" t="s">
        <v>665</v>
      </c>
      <c r="I90" s="4" t="s">
        <v>137</v>
      </c>
      <c r="J90" s="4">
        <v>1</v>
      </c>
      <c r="K90" s="7">
        <v>45352</v>
      </c>
      <c r="L90" s="7">
        <v>45381</v>
      </c>
      <c r="M90" s="54">
        <f t="shared" si="4"/>
        <v>4.1428571428571432</v>
      </c>
      <c r="N90" s="38"/>
      <c r="O90" s="68"/>
      <c r="P90" s="71">
        <v>1</v>
      </c>
      <c r="Q90" s="73">
        <f t="shared" si="5"/>
        <v>1</v>
      </c>
      <c r="R90" s="73">
        <f t="shared" si="6"/>
        <v>0</v>
      </c>
      <c r="S90" s="73">
        <f t="shared" si="7"/>
        <v>0</v>
      </c>
    </row>
    <row r="91" spans="1:19" ht="129">
      <c r="A91" s="46">
        <v>81</v>
      </c>
      <c r="B91" s="53" t="s">
        <v>352</v>
      </c>
      <c r="C91" s="50" t="s">
        <v>25</v>
      </c>
      <c r="D91" s="55">
        <v>13</v>
      </c>
      <c r="E91" s="5" t="s">
        <v>787</v>
      </c>
      <c r="F91" s="5" t="s">
        <v>135</v>
      </c>
      <c r="G91" s="5" t="s">
        <v>269</v>
      </c>
      <c r="H91" s="13" t="s">
        <v>666</v>
      </c>
      <c r="I91" s="4" t="s">
        <v>78</v>
      </c>
      <c r="J91" s="4">
        <v>1</v>
      </c>
      <c r="K91" s="7">
        <v>45323</v>
      </c>
      <c r="L91" s="7">
        <v>45337</v>
      </c>
      <c r="M91" s="54">
        <f t="shared" si="4"/>
        <v>2</v>
      </c>
      <c r="N91" s="38"/>
      <c r="O91" s="68"/>
      <c r="P91" s="71">
        <v>1</v>
      </c>
      <c r="Q91" s="73">
        <f t="shared" si="5"/>
        <v>1</v>
      </c>
      <c r="R91" s="73">
        <f t="shared" si="6"/>
        <v>0</v>
      </c>
      <c r="S91" s="73">
        <f t="shared" si="7"/>
        <v>0</v>
      </c>
    </row>
    <row r="92" spans="1:19" ht="129">
      <c r="A92" s="46">
        <v>82</v>
      </c>
      <c r="B92" s="53" t="s">
        <v>353</v>
      </c>
      <c r="C92" s="50" t="s">
        <v>25</v>
      </c>
      <c r="D92" s="55">
        <v>13</v>
      </c>
      <c r="E92" s="5" t="s">
        <v>787</v>
      </c>
      <c r="F92" s="5" t="s">
        <v>135</v>
      </c>
      <c r="G92" s="5" t="s">
        <v>269</v>
      </c>
      <c r="H92" s="13" t="s">
        <v>667</v>
      </c>
      <c r="I92" s="4" t="s">
        <v>68</v>
      </c>
      <c r="J92" s="4">
        <v>1</v>
      </c>
      <c r="K92" s="7">
        <v>45352</v>
      </c>
      <c r="L92" s="7">
        <v>45412</v>
      </c>
      <c r="M92" s="54">
        <f t="shared" si="4"/>
        <v>8.5714285714285712</v>
      </c>
      <c r="N92" s="38"/>
      <c r="O92" s="68"/>
      <c r="P92" s="71">
        <v>1</v>
      </c>
      <c r="Q92" s="73">
        <f t="shared" si="5"/>
        <v>1</v>
      </c>
      <c r="R92" s="73">
        <f t="shared" si="6"/>
        <v>0</v>
      </c>
      <c r="S92" s="73">
        <f t="shared" si="7"/>
        <v>0</v>
      </c>
    </row>
    <row r="93" spans="1:19" ht="129">
      <c r="A93" s="46">
        <v>83</v>
      </c>
      <c r="B93" s="53" t="s">
        <v>354</v>
      </c>
      <c r="C93" s="50" t="s">
        <v>25</v>
      </c>
      <c r="D93" s="55">
        <v>13</v>
      </c>
      <c r="E93" s="5" t="s">
        <v>787</v>
      </c>
      <c r="F93" s="5" t="s">
        <v>135</v>
      </c>
      <c r="G93" s="5" t="s">
        <v>271</v>
      </c>
      <c r="H93" s="13" t="s">
        <v>668</v>
      </c>
      <c r="I93" s="4" t="s">
        <v>138</v>
      </c>
      <c r="J93" s="4">
        <v>1</v>
      </c>
      <c r="K93" s="7">
        <v>45627</v>
      </c>
      <c r="L93" s="7">
        <v>45646</v>
      </c>
      <c r="M93" s="54">
        <f t="shared" si="4"/>
        <v>2.7142857142857144</v>
      </c>
      <c r="N93" s="38"/>
      <c r="O93" s="68"/>
      <c r="P93" s="71"/>
      <c r="Q93" s="73">
        <f t="shared" si="5"/>
        <v>0</v>
      </c>
      <c r="R93" s="73">
        <f t="shared" si="6"/>
        <v>0</v>
      </c>
      <c r="S93" s="73" t="e">
        <f t="shared" si="7"/>
        <v>#DIV/0!</v>
      </c>
    </row>
    <row r="94" spans="1:19" ht="129">
      <c r="A94" s="46">
        <v>84</v>
      </c>
      <c r="B94" s="53" t="s">
        <v>355</v>
      </c>
      <c r="C94" s="50" t="s">
        <v>25</v>
      </c>
      <c r="D94" s="55">
        <v>13</v>
      </c>
      <c r="E94" s="5" t="s">
        <v>787</v>
      </c>
      <c r="F94" s="5" t="s">
        <v>135</v>
      </c>
      <c r="G94" s="5" t="s">
        <v>272</v>
      </c>
      <c r="H94" s="5" t="s">
        <v>669</v>
      </c>
      <c r="I94" s="4" t="s">
        <v>139</v>
      </c>
      <c r="J94" s="4">
        <v>1</v>
      </c>
      <c r="K94" s="7">
        <v>45646</v>
      </c>
      <c r="L94" s="7">
        <v>45716</v>
      </c>
      <c r="M94" s="54">
        <f t="shared" si="4"/>
        <v>10</v>
      </c>
      <c r="N94" s="38"/>
      <c r="O94" s="68"/>
      <c r="P94" s="71"/>
      <c r="Q94" s="73">
        <f t="shared" si="5"/>
        <v>0</v>
      </c>
      <c r="R94" s="73">
        <f t="shared" si="6"/>
        <v>0</v>
      </c>
      <c r="S94" s="73" t="e">
        <f t="shared" si="7"/>
        <v>#DIV/0!</v>
      </c>
    </row>
    <row r="95" spans="1:19" ht="157.5">
      <c r="A95" s="46">
        <v>85</v>
      </c>
      <c r="B95" s="100" t="s">
        <v>356</v>
      </c>
      <c r="C95" s="101" t="s">
        <v>25</v>
      </c>
      <c r="D95" s="106">
        <v>14</v>
      </c>
      <c r="E95" s="104" t="s">
        <v>788</v>
      </c>
      <c r="F95" s="104" t="s">
        <v>140</v>
      </c>
      <c r="G95" s="104" t="s">
        <v>141</v>
      </c>
      <c r="H95" s="27" t="s">
        <v>142</v>
      </c>
      <c r="I95" s="26" t="s">
        <v>78</v>
      </c>
      <c r="J95" s="22">
        <v>1</v>
      </c>
      <c r="K95" s="28">
        <v>45352</v>
      </c>
      <c r="L95" s="28">
        <v>45383</v>
      </c>
      <c r="M95" s="54">
        <f t="shared" si="4"/>
        <v>4.4285714285714288</v>
      </c>
      <c r="N95" s="38"/>
      <c r="O95" s="68"/>
      <c r="P95" s="71">
        <v>1</v>
      </c>
      <c r="Q95" s="73">
        <f t="shared" si="5"/>
        <v>1</v>
      </c>
      <c r="R95" s="73">
        <f t="shared" si="6"/>
        <v>0</v>
      </c>
      <c r="S95" s="73">
        <f t="shared" si="7"/>
        <v>0</v>
      </c>
    </row>
    <row r="96" spans="1:19" ht="157.5">
      <c r="A96" s="46">
        <v>86</v>
      </c>
      <c r="B96" s="53" t="s">
        <v>357</v>
      </c>
      <c r="C96" s="50" t="s">
        <v>25</v>
      </c>
      <c r="D96" s="59">
        <v>14</v>
      </c>
      <c r="E96" s="12" t="s">
        <v>788</v>
      </c>
      <c r="F96" s="12" t="s">
        <v>140</v>
      </c>
      <c r="G96" s="12" t="s">
        <v>141</v>
      </c>
      <c r="H96" s="27" t="s">
        <v>143</v>
      </c>
      <c r="I96" s="26" t="s">
        <v>144</v>
      </c>
      <c r="J96" s="22">
        <v>1</v>
      </c>
      <c r="K96" s="28">
        <v>45383</v>
      </c>
      <c r="L96" s="28">
        <v>45503</v>
      </c>
      <c r="M96" s="54">
        <f t="shared" si="4"/>
        <v>17.142857142857142</v>
      </c>
      <c r="N96" s="38"/>
      <c r="O96" s="68"/>
      <c r="P96" s="71"/>
      <c r="Q96" s="73">
        <f t="shared" si="5"/>
        <v>0</v>
      </c>
      <c r="R96" s="73">
        <f t="shared" si="6"/>
        <v>0</v>
      </c>
      <c r="S96" s="73" t="e">
        <f t="shared" si="7"/>
        <v>#DIV/0!</v>
      </c>
    </row>
    <row r="97" spans="1:19" ht="157.5">
      <c r="A97" s="46">
        <v>87</v>
      </c>
      <c r="B97" s="53" t="s">
        <v>358</v>
      </c>
      <c r="C97" s="50" t="s">
        <v>25</v>
      </c>
      <c r="D97" s="59">
        <v>14</v>
      </c>
      <c r="E97" s="12" t="s">
        <v>788</v>
      </c>
      <c r="F97" s="12" t="s">
        <v>140</v>
      </c>
      <c r="G97" s="12" t="s">
        <v>141</v>
      </c>
      <c r="H97" s="27" t="s">
        <v>145</v>
      </c>
      <c r="I97" s="26" t="s">
        <v>114</v>
      </c>
      <c r="J97" s="22">
        <v>1</v>
      </c>
      <c r="K97" s="28">
        <v>45505</v>
      </c>
      <c r="L97" s="28">
        <v>45534</v>
      </c>
      <c r="M97" s="54">
        <f t="shared" si="4"/>
        <v>4.1428571428571432</v>
      </c>
      <c r="N97" s="38"/>
      <c r="O97" s="68"/>
      <c r="P97" s="71"/>
      <c r="Q97" s="73">
        <f t="shared" si="5"/>
        <v>0</v>
      </c>
      <c r="R97" s="73">
        <f t="shared" si="6"/>
        <v>0</v>
      </c>
      <c r="S97" s="73" t="e">
        <f t="shared" si="7"/>
        <v>#DIV/0!</v>
      </c>
    </row>
    <row r="98" spans="1:19" ht="157.5">
      <c r="A98" s="46">
        <v>88</v>
      </c>
      <c r="B98" s="53" t="s">
        <v>359</v>
      </c>
      <c r="C98" s="50" t="s">
        <v>25</v>
      </c>
      <c r="D98" s="59">
        <v>14</v>
      </c>
      <c r="E98" s="12" t="s">
        <v>788</v>
      </c>
      <c r="F98" s="12" t="s">
        <v>140</v>
      </c>
      <c r="G98" s="12" t="s">
        <v>141</v>
      </c>
      <c r="H98" s="27" t="s">
        <v>146</v>
      </c>
      <c r="I98" s="26" t="s">
        <v>114</v>
      </c>
      <c r="J98" s="22">
        <v>1</v>
      </c>
      <c r="K98" s="28">
        <v>45505</v>
      </c>
      <c r="L98" s="28">
        <v>45565</v>
      </c>
      <c r="M98" s="54">
        <f t="shared" si="4"/>
        <v>8.5714285714285712</v>
      </c>
      <c r="N98" s="38"/>
      <c r="O98" s="68"/>
      <c r="P98" s="71"/>
      <c r="Q98" s="73">
        <f t="shared" si="5"/>
        <v>0</v>
      </c>
      <c r="R98" s="73">
        <f t="shared" si="6"/>
        <v>0</v>
      </c>
      <c r="S98" s="73" t="e">
        <f t="shared" si="7"/>
        <v>#DIV/0!</v>
      </c>
    </row>
    <row r="99" spans="1:19" ht="143.25">
      <c r="A99" s="46">
        <v>89</v>
      </c>
      <c r="B99" s="100" t="s">
        <v>360</v>
      </c>
      <c r="C99" s="101" t="s">
        <v>25</v>
      </c>
      <c r="D99" s="106">
        <v>15</v>
      </c>
      <c r="E99" s="104" t="s">
        <v>789</v>
      </c>
      <c r="F99" s="104" t="s">
        <v>147</v>
      </c>
      <c r="G99" s="104" t="s">
        <v>148</v>
      </c>
      <c r="H99" s="5" t="s">
        <v>149</v>
      </c>
      <c r="I99" s="4" t="s">
        <v>150</v>
      </c>
      <c r="J99" s="4">
        <v>1</v>
      </c>
      <c r="K99" s="7">
        <v>45352</v>
      </c>
      <c r="L99" s="7">
        <v>45657</v>
      </c>
      <c r="M99" s="54">
        <f t="shared" si="4"/>
        <v>43.571428571428569</v>
      </c>
      <c r="N99" s="38"/>
      <c r="O99" s="68"/>
      <c r="P99" s="71"/>
      <c r="Q99" s="73">
        <f t="shared" si="5"/>
        <v>0</v>
      </c>
      <c r="R99" s="73">
        <f t="shared" si="6"/>
        <v>0</v>
      </c>
      <c r="S99" s="73" t="e">
        <f t="shared" si="7"/>
        <v>#DIV/0!</v>
      </c>
    </row>
    <row r="100" spans="1:19" ht="143.25">
      <c r="A100" s="46">
        <v>90</v>
      </c>
      <c r="B100" s="53" t="s">
        <v>361</v>
      </c>
      <c r="C100" s="50" t="s">
        <v>25</v>
      </c>
      <c r="D100" s="55">
        <v>15</v>
      </c>
      <c r="E100" s="5" t="s">
        <v>789</v>
      </c>
      <c r="F100" s="5" t="s">
        <v>147</v>
      </c>
      <c r="G100" s="5" t="s">
        <v>148</v>
      </c>
      <c r="H100" s="5" t="s">
        <v>151</v>
      </c>
      <c r="I100" s="4" t="s">
        <v>152</v>
      </c>
      <c r="J100" s="4">
        <v>2</v>
      </c>
      <c r="K100" s="7">
        <v>45352</v>
      </c>
      <c r="L100" s="7">
        <v>45657</v>
      </c>
      <c r="M100" s="54">
        <f t="shared" si="4"/>
        <v>43.571428571428569</v>
      </c>
      <c r="N100" s="38"/>
      <c r="O100" s="68"/>
      <c r="P100" s="71"/>
      <c r="Q100" s="73">
        <f t="shared" si="5"/>
        <v>0</v>
      </c>
      <c r="R100" s="73">
        <f t="shared" si="6"/>
        <v>0</v>
      </c>
      <c r="S100" s="73" t="e">
        <f t="shared" si="7"/>
        <v>#DIV/0!</v>
      </c>
    </row>
    <row r="101" spans="1:19" ht="143.25">
      <c r="A101" s="46">
        <v>91</v>
      </c>
      <c r="B101" s="53" t="s">
        <v>362</v>
      </c>
      <c r="C101" s="50" t="s">
        <v>25</v>
      </c>
      <c r="D101" s="55">
        <v>15</v>
      </c>
      <c r="E101" s="5" t="s">
        <v>789</v>
      </c>
      <c r="F101" s="5" t="s">
        <v>147</v>
      </c>
      <c r="G101" s="5" t="s">
        <v>148</v>
      </c>
      <c r="H101" s="5" t="s">
        <v>153</v>
      </c>
      <c r="I101" s="4" t="s">
        <v>68</v>
      </c>
      <c r="J101" s="4">
        <v>1</v>
      </c>
      <c r="K101" s="7">
        <v>45352</v>
      </c>
      <c r="L101" s="7">
        <v>45381</v>
      </c>
      <c r="M101" s="54">
        <f t="shared" si="4"/>
        <v>4.1428571428571432</v>
      </c>
      <c r="N101" s="38"/>
      <c r="O101" s="68"/>
      <c r="P101" s="71">
        <v>1</v>
      </c>
      <c r="Q101" s="73">
        <f t="shared" si="5"/>
        <v>1</v>
      </c>
      <c r="R101" s="73">
        <f t="shared" si="6"/>
        <v>0</v>
      </c>
      <c r="S101" s="73">
        <f t="shared" si="7"/>
        <v>0</v>
      </c>
    </row>
    <row r="102" spans="1:19" ht="143.25">
      <c r="A102" s="46">
        <v>92</v>
      </c>
      <c r="B102" s="53" t="s">
        <v>363</v>
      </c>
      <c r="C102" s="50" t="s">
        <v>25</v>
      </c>
      <c r="D102" s="55">
        <v>15</v>
      </c>
      <c r="E102" s="5" t="s">
        <v>789</v>
      </c>
      <c r="F102" s="5" t="s">
        <v>147</v>
      </c>
      <c r="G102" s="5" t="s">
        <v>148</v>
      </c>
      <c r="H102" s="5" t="s">
        <v>67</v>
      </c>
      <c r="I102" s="4" t="s">
        <v>68</v>
      </c>
      <c r="J102" s="4">
        <v>1</v>
      </c>
      <c r="K102" s="7">
        <v>45352</v>
      </c>
      <c r="L102" s="7">
        <v>45381</v>
      </c>
      <c r="M102" s="54">
        <f t="shared" si="4"/>
        <v>4.1428571428571432</v>
      </c>
      <c r="N102" s="38"/>
      <c r="O102" s="68"/>
      <c r="P102" s="71">
        <v>1</v>
      </c>
      <c r="Q102" s="73">
        <f t="shared" si="5"/>
        <v>1</v>
      </c>
      <c r="R102" s="73">
        <f t="shared" si="6"/>
        <v>0</v>
      </c>
      <c r="S102" s="73">
        <f t="shared" si="7"/>
        <v>0</v>
      </c>
    </row>
    <row r="103" spans="1:19" ht="143.25">
      <c r="A103" s="46">
        <v>93</v>
      </c>
      <c r="B103" s="53" t="s">
        <v>364</v>
      </c>
      <c r="C103" s="50" t="s">
        <v>25</v>
      </c>
      <c r="D103" s="55">
        <v>15</v>
      </c>
      <c r="E103" s="5" t="s">
        <v>789</v>
      </c>
      <c r="F103" s="5" t="s">
        <v>147</v>
      </c>
      <c r="G103" s="5" t="s">
        <v>148</v>
      </c>
      <c r="H103" s="5" t="s">
        <v>154</v>
      </c>
      <c r="I103" s="4" t="s">
        <v>152</v>
      </c>
      <c r="J103" s="4">
        <v>2</v>
      </c>
      <c r="K103" s="7">
        <v>45352</v>
      </c>
      <c r="L103" s="7">
        <v>45657</v>
      </c>
      <c r="M103" s="54">
        <f t="shared" si="4"/>
        <v>43.571428571428569</v>
      </c>
      <c r="N103" s="38"/>
      <c r="O103" s="68"/>
      <c r="P103" s="71"/>
      <c r="Q103" s="73">
        <f t="shared" si="5"/>
        <v>0</v>
      </c>
      <c r="R103" s="73">
        <f t="shared" si="6"/>
        <v>0</v>
      </c>
      <c r="S103" s="73" t="e">
        <f t="shared" si="7"/>
        <v>#DIV/0!</v>
      </c>
    </row>
    <row r="104" spans="1:19" ht="143.25">
      <c r="A104" s="46">
        <v>94</v>
      </c>
      <c r="B104" s="53" t="s">
        <v>365</v>
      </c>
      <c r="C104" s="50" t="s">
        <v>25</v>
      </c>
      <c r="D104" s="55">
        <v>15</v>
      </c>
      <c r="E104" s="5" t="s">
        <v>789</v>
      </c>
      <c r="F104" s="5" t="s">
        <v>147</v>
      </c>
      <c r="G104" s="5" t="s">
        <v>148</v>
      </c>
      <c r="H104" s="5" t="s">
        <v>155</v>
      </c>
      <c r="I104" s="4" t="s">
        <v>152</v>
      </c>
      <c r="J104" s="4">
        <v>2</v>
      </c>
      <c r="K104" s="7">
        <v>45352</v>
      </c>
      <c r="L104" s="7">
        <v>45657</v>
      </c>
      <c r="M104" s="54">
        <f t="shared" si="4"/>
        <v>43.571428571428569</v>
      </c>
      <c r="N104" s="38"/>
      <c r="O104" s="68"/>
      <c r="P104" s="71"/>
      <c r="Q104" s="73">
        <f t="shared" si="5"/>
        <v>0</v>
      </c>
      <c r="R104" s="73">
        <f t="shared" si="6"/>
        <v>0</v>
      </c>
      <c r="S104" s="73" t="e">
        <f t="shared" si="7"/>
        <v>#DIV/0!</v>
      </c>
    </row>
    <row r="105" spans="1:19" ht="143.25">
      <c r="A105" s="46">
        <v>95</v>
      </c>
      <c r="B105" s="100" t="s">
        <v>366</v>
      </c>
      <c r="C105" s="101" t="s">
        <v>25</v>
      </c>
      <c r="D105" s="106">
        <v>16</v>
      </c>
      <c r="E105" s="104" t="s">
        <v>790</v>
      </c>
      <c r="F105" s="104" t="s">
        <v>156</v>
      </c>
      <c r="G105" s="104" t="s">
        <v>157</v>
      </c>
      <c r="H105" s="13" t="s">
        <v>158</v>
      </c>
      <c r="I105" s="4" t="s">
        <v>68</v>
      </c>
      <c r="J105" s="4">
        <v>1</v>
      </c>
      <c r="K105" s="7">
        <v>45352</v>
      </c>
      <c r="L105" s="7">
        <v>45381</v>
      </c>
      <c r="M105" s="54">
        <f t="shared" si="4"/>
        <v>4.1428571428571432</v>
      </c>
      <c r="N105" s="38"/>
      <c r="O105" s="68"/>
      <c r="P105" s="71">
        <v>1</v>
      </c>
      <c r="Q105" s="73">
        <f t="shared" si="5"/>
        <v>1</v>
      </c>
      <c r="R105" s="73">
        <f t="shared" si="6"/>
        <v>0</v>
      </c>
      <c r="S105" s="73">
        <f t="shared" si="7"/>
        <v>0</v>
      </c>
    </row>
    <row r="106" spans="1:19" ht="143.25">
      <c r="A106" s="46">
        <v>96</v>
      </c>
      <c r="B106" s="53" t="s">
        <v>367</v>
      </c>
      <c r="C106" s="50" t="s">
        <v>25</v>
      </c>
      <c r="D106" s="55">
        <v>16</v>
      </c>
      <c r="E106" s="12" t="s">
        <v>790</v>
      </c>
      <c r="F106" s="5" t="s">
        <v>156</v>
      </c>
      <c r="G106" s="5" t="s">
        <v>157</v>
      </c>
      <c r="H106" s="13" t="s">
        <v>159</v>
      </c>
      <c r="I106" s="4" t="s">
        <v>68</v>
      </c>
      <c r="J106" s="4">
        <v>1</v>
      </c>
      <c r="K106" s="7">
        <v>45366</v>
      </c>
      <c r="L106" s="7">
        <v>45442</v>
      </c>
      <c r="M106" s="54">
        <f t="shared" si="4"/>
        <v>10.857142857142858</v>
      </c>
      <c r="N106" s="38"/>
      <c r="O106" s="68"/>
      <c r="P106" s="71">
        <v>1</v>
      </c>
      <c r="Q106" s="73">
        <f t="shared" si="5"/>
        <v>1</v>
      </c>
      <c r="R106" s="73">
        <f t="shared" si="6"/>
        <v>0</v>
      </c>
      <c r="S106" s="73">
        <f t="shared" si="7"/>
        <v>0</v>
      </c>
    </row>
    <row r="107" spans="1:19" ht="143.25">
      <c r="A107" s="46">
        <v>97</v>
      </c>
      <c r="B107" s="100" t="s">
        <v>368</v>
      </c>
      <c r="C107" s="101" t="s">
        <v>25</v>
      </c>
      <c r="D107" s="106">
        <v>17</v>
      </c>
      <c r="E107" s="104" t="s">
        <v>791</v>
      </c>
      <c r="F107" s="104" t="s">
        <v>160</v>
      </c>
      <c r="G107" s="104" t="s">
        <v>161</v>
      </c>
      <c r="H107" s="13" t="s">
        <v>162</v>
      </c>
      <c r="I107" s="13" t="s">
        <v>68</v>
      </c>
      <c r="J107" s="4">
        <v>1</v>
      </c>
      <c r="K107" s="7">
        <v>45292</v>
      </c>
      <c r="L107" s="7">
        <v>45352</v>
      </c>
      <c r="M107" s="54">
        <f t="shared" si="4"/>
        <v>8.5714285714285712</v>
      </c>
      <c r="N107" s="38"/>
      <c r="O107" s="68"/>
      <c r="P107" s="71">
        <v>1</v>
      </c>
      <c r="Q107" s="73">
        <f t="shared" si="5"/>
        <v>1</v>
      </c>
      <c r="R107" s="73">
        <f t="shared" si="6"/>
        <v>0</v>
      </c>
      <c r="S107" s="73">
        <f t="shared" si="7"/>
        <v>0</v>
      </c>
    </row>
    <row r="108" spans="1:19" ht="143.25">
      <c r="A108" s="46">
        <v>98</v>
      </c>
      <c r="B108" s="53" t="s">
        <v>369</v>
      </c>
      <c r="C108" s="50" t="s">
        <v>25</v>
      </c>
      <c r="D108" s="55">
        <v>17</v>
      </c>
      <c r="E108" s="5" t="s">
        <v>791</v>
      </c>
      <c r="F108" s="5" t="s">
        <v>160</v>
      </c>
      <c r="G108" s="5" t="s">
        <v>161</v>
      </c>
      <c r="H108" s="13" t="s">
        <v>163</v>
      </c>
      <c r="I108" s="13" t="s">
        <v>68</v>
      </c>
      <c r="J108" s="4">
        <v>1</v>
      </c>
      <c r="K108" s="7">
        <v>45352</v>
      </c>
      <c r="L108" s="7">
        <v>45381</v>
      </c>
      <c r="M108" s="54">
        <f t="shared" si="4"/>
        <v>4.1428571428571432</v>
      </c>
      <c r="N108" s="38"/>
      <c r="O108" s="68"/>
      <c r="P108" s="71">
        <v>1</v>
      </c>
      <c r="Q108" s="73">
        <f t="shared" si="5"/>
        <v>1</v>
      </c>
      <c r="R108" s="73">
        <f t="shared" si="6"/>
        <v>0</v>
      </c>
      <c r="S108" s="73">
        <f t="shared" si="7"/>
        <v>0</v>
      </c>
    </row>
    <row r="109" spans="1:19" ht="143.25">
      <c r="A109" s="46">
        <v>99</v>
      </c>
      <c r="B109" s="53" t="s">
        <v>370</v>
      </c>
      <c r="C109" s="50" t="s">
        <v>25</v>
      </c>
      <c r="D109" s="55">
        <v>17</v>
      </c>
      <c r="E109" s="5" t="s">
        <v>791</v>
      </c>
      <c r="F109" s="5" t="s">
        <v>160</v>
      </c>
      <c r="G109" s="5" t="s">
        <v>161</v>
      </c>
      <c r="H109" s="13" t="s">
        <v>164</v>
      </c>
      <c r="I109" s="13" t="s">
        <v>165</v>
      </c>
      <c r="J109" s="4">
        <v>1</v>
      </c>
      <c r="K109" s="7">
        <v>45352</v>
      </c>
      <c r="L109" s="7">
        <v>45716</v>
      </c>
      <c r="M109" s="54">
        <f t="shared" si="4"/>
        <v>52</v>
      </c>
      <c r="N109" s="38"/>
      <c r="O109" s="68"/>
      <c r="P109" s="71">
        <v>1</v>
      </c>
      <c r="Q109" s="73">
        <f t="shared" si="5"/>
        <v>1</v>
      </c>
      <c r="R109" s="73">
        <f t="shared" si="6"/>
        <v>0</v>
      </c>
      <c r="S109" s="73">
        <f t="shared" si="7"/>
        <v>0</v>
      </c>
    </row>
    <row r="110" spans="1:19" ht="142.5">
      <c r="A110" s="46">
        <v>100</v>
      </c>
      <c r="B110" s="100" t="s">
        <v>371</v>
      </c>
      <c r="C110" s="101" t="s">
        <v>25</v>
      </c>
      <c r="D110" s="106">
        <v>18</v>
      </c>
      <c r="E110" s="111" t="s">
        <v>792</v>
      </c>
      <c r="F110" s="111" t="s">
        <v>166</v>
      </c>
      <c r="G110" s="111" t="s">
        <v>167</v>
      </c>
      <c r="H110" s="13" t="s">
        <v>682</v>
      </c>
      <c r="I110" s="4" t="s">
        <v>152</v>
      </c>
      <c r="J110" s="4">
        <v>2</v>
      </c>
      <c r="K110" s="7">
        <v>45352</v>
      </c>
      <c r="L110" s="7">
        <v>45657</v>
      </c>
      <c r="M110" s="54">
        <f t="shared" si="4"/>
        <v>43.571428571428569</v>
      </c>
      <c r="N110" s="38"/>
      <c r="O110" s="68"/>
      <c r="P110" s="71"/>
      <c r="Q110" s="73">
        <f t="shared" si="5"/>
        <v>0</v>
      </c>
      <c r="R110" s="73">
        <f t="shared" si="6"/>
        <v>0</v>
      </c>
      <c r="S110" s="73" t="e">
        <f t="shared" si="7"/>
        <v>#DIV/0!</v>
      </c>
    </row>
    <row r="111" spans="1:19" ht="128.25">
      <c r="A111" s="46">
        <v>101</v>
      </c>
      <c r="B111" s="100" t="s">
        <v>372</v>
      </c>
      <c r="C111" s="101" t="s">
        <v>25</v>
      </c>
      <c r="D111" s="112">
        <v>19</v>
      </c>
      <c r="E111" s="113" t="s">
        <v>793</v>
      </c>
      <c r="F111" s="113" t="s">
        <v>168</v>
      </c>
      <c r="G111" s="113" t="s">
        <v>169</v>
      </c>
      <c r="H111" s="27" t="s">
        <v>170</v>
      </c>
      <c r="I111" s="29" t="s">
        <v>171</v>
      </c>
      <c r="J111" s="29">
        <v>1</v>
      </c>
      <c r="K111" s="31">
        <v>45352</v>
      </c>
      <c r="L111" s="31">
        <v>45381</v>
      </c>
      <c r="M111" s="54">
        <f t="shared" si="4"/>
        <v>4.1428571428571432</v>
      </c>
      <c r="N111" s="38"/>
      <c r="O111" s="68"/>
      <c r="P111" s="71">
        <v>1</v>
      </c>
      <c r="Q111" s="73">
        <f t="shared" si="5"/>
        <v>1</v>
      </c>
      <c r="R111" s="73">
        <f t="shared" si="6"/>
        <v>0</v>
      </c>
      <c r="S111" s="73">
        <f t="shared" si="7"/>
        <v>0</v>
      </c>
    </row>
    <row r="112" spans="1:19" ht="128.25">
      <c r="A112" s="46">
        <v>102</v>
      </c>
      <c r="B112" s="53" t="s">
        <v>373</v>
      </c>
      <c r="C112" s="50" t="s">
        <v>25</v>
      </c>
      <c r="D112" s="60">
        <v>19</v>
      </c>
      <c r="E112" s="30" t="s">
        <v>793</v>
      </c>
      <c r="F112" s="30" t="s">
        <v>168</v>
      </c>
      <c r="G112" s="30" t="s">
        <v>169</v>
      </c>
      <c r="H112" s="27" t="s">
        <v>172</v>
      </c>
      <c r="I112" s="29" t="s">
        <v>173</v>
      </c>
      <c r="J112" s="29">
        <v>3</v>
      </c>
      <c r="K112" s="31">
        <v>45352</v>
      </c>
      <c r="L112" s="31">
        <v>45655</v>
      </c>
      <c r="M112" s="54">
        <f t="shared" si="4"/>
        <v>43.285714285714285</v>
      </c>
      <c r="N112" s="38"/>
      <c r="O112" s="68"/>
      <c r="P112" s="71"/>
      <c r="Q112" s="73">
        <f t="shared" si="5"/>
        <v>0</v>
      </c>
      <c r="R112" s="73">
        <f t="shared" si="6"/>
        <v>0</v>
      </c>
      <c r="S112" s="73" t="e">
        <f t="shared" si="7"/>
        <v>#DIV/0!</v>
      </c>
    </row>
    <row r="113" spans="1:19" ht="143.25">
      <c r="A113" s="46">
        <v>103</v>
      </c>
      <c r="B113" s="100" t="s">
        <v>374</v>
      </c>
      <c r="C113" s="101" t="s">
        <v>25</v>
      </c>
      <c r="D113" s="106">
        <v>20</v>
      </c>
      <c r="E113" s="104" t="s">
        <v>794</v>
      </c>
      <c r="F113" s="104" t="s">
        <v>174</v>
      </c>
      <c r="G113" s="104" t="s">
        <v>175</v>
      </c>
      <c r="H113" s="13" t="s">
        <v>176</v>
      </c>
      <c r="I113" s="4" t="s">
        <v>78</v>
      </c>
      <c r="J113" s="4">
        <v>1</v>
      </c>
      <c r="K113" s="7">
        <v>45323</v>
      </c>
      <c r="L113" s="7">
        <v>45337</v>
      </c>
      <c r="M113" s="54">
        <f t="shared" si="4"/>
        <v>2</v>
      </c>
      <c r="N113" s="38"/>
      <c r="O113" s="68"/>
      <c r="P113" s="71">
        <v>1</v>
      </c>
      <c r="Q113" s="73">
        <f t="shared" si="5"/>
        <v>1</v>
      </c>
      <c r="R113" s="73">
        <f t="shared" si="6"/>
        <v>0</v>
      </c>
      <c r="S113" s="73">
        <f t="shared" si="7"/>
        <v>0</v>
      </c>
    </row>
    <row r="114" spans="1:19" ht="143.25">
      <c r="A114" s="46">
        <v>104</v>
      </c>
      <c r="B114" s="53" t="s">
        <v>375</v>
      </c>
      <c r="C114" s="50" t="s">
        <v>25</v>
      </c>
      <c r="D114" s="55">
        <v>20</v>
      </c>
      <c r="E114" s="12" t="s">
        <v>794</v>
      </c>
      <c r="F114" s="5" t="s">
        <v>174</v>
      </c>
      <c r="G114" s="5" t="s">
        <v>175</v>
      </c>
      <c r="H114" s="13" t="s">
        <v>177</v>
      </c>
      <c r="I114" s="4" t="s">
        <v>78</v>
      </c>
      <c r="J114" s="4">
        <v>1</v>
      </c>
      <c r="K114" s="7">
        <v>45337</v>
      </c>
      <c r="L114" s="7">
        <v>45350</v>
      </c>
      <c r="M114" s="54">
        <f t="shared" si="4"/>
        <v>1.8571428571428572</v>
      </c>
      <c r="N114" s="38"/>
      <c r="O114" s="68"/>
      <c r="P114" s="71">
        <v>1</v>
      </c>
      <c r="Q114" s="73">
        <f t="shared" si="5"/>
        <v>1</v>
      </c>
      <c r="R114" s="73">
        <f t="shared" si="6"/>
        <v>0</v>
      </c>
      <c r="S114" s="73">
        <f t="shared" si="7"/>
        <v>0</v>
      </c>
    </row>
    <row r="115" spans="1:19" ht="143.25">
      <c r="A115" s="46">
        <v>105</v>
      </c>
      <c r="B115" s="53" t="s">
        <v>376</v>
      </c>
      <c r="C115" s="50" t="s">
        <v>25</v>
      </c>
      <c r="D115" s="55">
        <v>20</v>
      </c>
      <c r="E115" s="12" t="s">
        <v>794</v>
      </c>
      <c r="F115" s="5" t="s">
        <v>174</v>
      </c>
      <c r="G115" s="5" t="s">
        <v>175</v>
      </c>
      <c r="H115" s="13" t="s">
        <v>178</v>
      </c>
      <c r="I115" s="4" t="s">
        <v>68</v>
      </c>
      <c r="J115" s="4">
        <v>11</v>
      </c>
      <c r="K115" s="7">
        <v>45323</v>
      </c>
      <c r="L115" s="7">
        <v>45641</v>
      </c>
      <c r="M115" s="54">
        <f t="shared" si="4"/>
        <v>45.428571428571431</v>
      </c>
      <c r="N115" s="38"/>
      <c r="O115" s="68"/>
      <c r="P115" s="71"/>
      <c r="Q115" s="73">
        <f t="shared" si="5"/>
        <v>0</v>
      </c>
      <c r="R115" s="73">
        <f t="shared" si="6"/>
        <v>0</v>
      </c>
      <c r="S115" s="73" t="e">
        <f t="shared" si="7"/>
        <v>#DIV/0!</v>
      </c>
    </row>
    <row r="116" spans="1:19" ht="185.25">
      <c r="A116" s="46">
        <v>106</v>
      </c>
      <c r="B116" s="53" t="s">
        <v>377</v>
      </c>
      <c r="C116" s="50" t="s">
        <v>25</v>
      </c>
      <c r="D116" s="55">
        <v>20</v>
      </c>
      <c r="E116" s="12" t="s">
        <v>794</v>
      </c>
      <c r="F116" s="5" t="s">
        <v>174</v>
      </c>
      <c r="G116" s="5" t="s">
        <v>175</v>
      </c>
      <c r="H116" s="13" t="s">
        <v>179</v>
      </c>
      <c r="I116" s="4" t="s">
        <v>180</v>
      </c>
      <c r="J116" s="4">
        <v>5</v>
      </c>
      <c r="K116" s="7">
        <v>45323</v>
      </c>
      <c r="L116" s="7">
        <v>45473</v>
      </c>
      <c r="M116" s="54">
        <f t="shared" si="4"/>
        <v>21.428571428571427</v>
      </c>
      <c r="N116" s="38"/>
      <c r="O116" s="68"/>
      <c r="P116" s="71">
        <v>5</v>
      </c>
      <c r="Q116" s="73">
        <f t="shared" si="5"/>
        <v>1</v>
      </c>
      <c r="R116" s="73">
        <f t="shared" si="6"/>
        <v>0</v>
      </c>
      <c r="S116" s="73">
        <f t="shared" si="7"/>
        <v>0</v>
      </c>
    </row>
    <row r="117" spans="1:19" ht="218.25" customHeight="1">
      <c r="A117" s="46">
        <v>107</v>
      </c>
      <c r="B117" s="53" t="s">
        <v>378</v>
      </c>
      <c r="C117" s="50" t="s">
        <v>25</v>
      </c>
      <c r="D117" s="55">
        <v>20</v>
      </c>
      <c r="E117" s="12" t="s">
        <v>794</v>
      </c>
      <c r="F117" s="5" t="s">
        <v>174</v>
      </c>
      <c r="G117" s="5" t="s">
        <v>175</v>
      </c>
      <c r="H117" s="13" t="s">
        <v>181</v>
      </c>
      <c r="I117" s="5" t="s">
        <v>78</v>
      </c>
      <c r="J117" s="4">
        <v>15</v>
      </c>
      <c r="K117" s="32">
        <v>45474</v>
      </c>
      <c r="L117" s="32">
        <v>45503</v>
      </c>
      <c r="M117" s="54">
        <f t="shared" si="4"/>
        <v>4.1428571428571432</v>
      </c>
      <c r="N117" s="38"/>
      <c r="O117" s="68"/>
      <c r="P117" s="71"/>
      <c r="Q117" s="73">
        <f t="shared" si="5"/>
        <v>0</v>
      </c>
      <c r="R117" s="73">
        <f t="shared" si="6"/>
        <v>0</v>
      </c>
      <c r="S117" s="73" t="e">
        <f t="shared" si="7"/>
        <v>#DIV/0!</v>
      </c>
    </row>
    <row r="118" spans="1:19" ht="157.5">
      <c r="A118" s="46">
        <v>108</v>
      </c>
      <c r="B118" s="100" t="s">
        <v>379</v>
      </c>
      <c r="C118" s="101" t="s">
        <v>25</v>
      </c>
      <c r="D118" s="106">
        <v>21</v>
      </c>
      <c r="E118" s="104" t="s">
        <v>795</v>
      </c>
      <c r="F118" s="104" t="s">
        <v>174</v>
      </c>
      <c r="G118" s="104" t="s">
        <v>175</v>
      </c>
      <c r="H118" s="13" t="s">
        <v>182</v>
      </c>
      <c r="I118" s="4" t="s">
        <v>78</v>
      </c>
      <c r="J118" s="4">
        <v>1</v>
      </c>
      <c r="K118" s="7">
        <v>45505</v>
      </c>
      <c r="L118" s="7">
        <v>45534</v>
      </c>
      <c r="M118" s="54">
        <f t="shared" si="4"/>
        <v>4.1428571428571432</v>
      </c>
      <c r="N118" s="38"/>
      <c r="O118" s="68"/>
      <c r="P118" s="71"/>
      <c r="Q118" s="73">
        <f t="shared" si="5"/>
        <v>0</v>
      </c>
      <c r="R118" s="73">
        <f t="shared" si="6"/>
        <v>0</v>
      </c>
      <c r="S118" s="73" t="e">
        <f t="shared" si="7"/>
        <v>#DIV/0!</v>
      </c>
    </row>
    <row r="119" spans="1:19" ht="157.5">
      <c r="A119" s="46">
        <v>109</v>
      </c>
      <c r="B119" s="53" t="s">
        <v>380</v>
      </c>
      <c r="C119" s="50" t="s">
        <v>25</v>
      </c>
      <c r="D119" s="55">
        <v>21</v>
      </c>
      <c r="E119" s="12" t="s">
        <v>795</v>
      </c>
      <c r="F119" s="5" t="s">
        <v>174</v>
      </c>
      <c r="G119" s="5" t="s">
        <v>175</v>
      </c>
      <c r="H119" s="13" t="s">
        <v>178</v>
      </c>
      <c r="I119" s="4" t="s">
        <v>68</v>
      </c>
      <c r="J119" s="4">
        <v>11</v>
      </c>
      <c r="K119" s="7">
        <v>45323</v>
      </c>
      <c r="L119" s="7">
        <v>45641</v>
      </c>
      <c r="M119" s="54">
        <f t="shared" si="4"/>
        <v>45.428571428571431</v>
      </c>
      <c r="N119" s="38"/>
      <c r="O119" s="68"/>
      <c r="P119" s="71"/>
      <c r="Q119" s="73">
        <f t="shared" si="5"/>
        <v>0</v>
      </c>
      <c r="R119" s="73">
        <f t="shared" si="6"/>
        <v>0</v>
      </c>
      <c r="S119" s="73" t="e">
        <f t="shared" si="7"/>
        <v>#DIV/0!</v>
      </c>
    </row>
    <row r="120" spans="1:19" ht="185.25">
      <c r="A120" s="46">
        <v>110</v>
      </c>
      <c r="B120" s="53" t="s">
        <v>381</v>
      </c>
      <c r="C120" s="50" t="s">
        <v>25</v>
      </c>
      <c r="D120" s="55">
        <v>21</v>
      </c>
      <c r="E120" s="12" t="s">
        <v>795</v>
      </c>
      <c r="F120" s="5" t="s">
        <v>174</v>
      </c>
      <c r="G120" s="5" t="s">
        <v>175</v>
      </c>
      <c r="H120" s="13" t="s">
        <v>179</v>
      </c>
      <c r="I120" s="4" t="s">
        <v>180</v>
      </c>
      <c r="J120" s="4">
        <v>5</v>
      </c>
      <c r="K120" s="7">
        <v>45323</v>
      </c>
      <c r="L120" s="7">
        <v>45473</v>
      </c>
      <c r="M120" s="54">
        <f t="shared" si="4"/>
        <v>21.428571428571427</v>
      </c>
      <c r="N120" s="38"/>
      <c r="O120" s="68"/>
      <c r="P120" s="71">
        <v>5</v>
      </c>
      <c r="Q120" s="73">
        <f t="shared" si="5"/>
        <v>1</v>
      </c>
      <c r="R120" s="73">
        <f t="shared" si="6"/>
        <v>0</v>
      </c>
      <c r="S120" s="73">
        <f t="shared" si="7"/>
        <v>0</v>
      </c>
    </row>
    <row r="121" spans="1:19" ht="199.5">
      <c r="A121" s="46">
        <v>111</v>
      </c>
      <c r="B121" s="53" t="s">
        <v>382</v>
      </c>
      <c r="C121" s="50" t="s">
        <v>25</v>
      </c>
      <c r="D121" s="55">
        <v>21</v>
      </c>
      <c r="E121" s="12" t="s">
        <v>795</v>
      </c>
      <c r="F121" s="5" t="s">
        <v>174</v>
      </c>
      <c r="G121" s="5" t="s">
        <v>175</v>
      </c>
      <c r="H121" s="13" t="s">
        <v>181</v>
      </c>
      <c r="I121" s="5" t="s">
        <v>78</v>
      </c>
      <c r="J121" s="4">
        <v>15</v>
      </c>
      <c r="K121" s="7">
        <v>45474</v>
      </c>
      <c r="L121" s="7">
        <v>45503</v>
      </c>
      <c r="M121" s="54">
        <f t="shared" si="4"/>
        <v>4.1428571428571432</v>
      </c>
      <c r="N121" s="38"/>
      <c r="O121" s="68"/>
      <c r="P121" s="71"/>
      <c r="Q121" s="73">
        <f t="shared" si="5"/>
        <v>0</v>
      </c>
      <c r="R121" s="73">
        <f t="shared" si="6"/>
        <v>0</v>
      </c>
      <c r="S121" s="73" t="e">
        <f t="shared" si="7"/>
        <v>#DIV/0!</v>
      </c>
    </row>
    <row r="122" spans="1:19" ht="129">
      <c r="A122" s="46">
        <v>112</v>
      </c>
      <c r="B122" s="100" t="s">
        <v>383</v>
      </c>
      <c r="C122" s="101" t="s">
        <v>25</v>
      </c>
      <c r="D122" s="106">
        <v>22</v>
      </c>
      <c r="E122" s="104" t="s">
        <v>796</v>
      </c>
      <c r="F122" s="104" t="s">
        <v>174</v>
      </c>
      <c r="G122" s="104" t="s">
        <v>183</v>
      </c>
      <c r="H122" s="6" t="s">
        <v>184</v>
      </c>
      <c r="I122" s="4" t="s">
        <v>185</v>
      </c>
      <c r="J122" s="4">
        <v>1</v>
      </c>
      <c r="K122" s="7">
        <v>45352</v>
      </c>
      <c r="L122" s="7">
        <v>45597</v>
      </c>
      <c r="M122" s="54">
        <f t="shared" si="4"/>
        <v>35</v>
      </c>
      <c r="N122" s="38"/>
      <c r="O122" s="68"/>
      <c r="P122" s="71"/>
      <c r="Q122" s="73">
        <f t="shared" si="5"/>
        <v>0</v>
      </c>
      <c r="R122" s="73">
        <f t="shared" si="6"/>
        <v>0</v>
      </c>
      <c r="S122" s="73" t="e">
        <f t="shared" si="7"/>
        <v>#DIV/0!</v>
      </c>
    </row>
    <row r="123" spans="1:19" ht="129">
      <c r="A123" s="46">
        <v>113</v>
      </c>
      <c r="B123" s="53" t="s">
        <v>384</v>
      </c>
      <c r="C123" s="50" t="s">
        <v>25</v>
      </c>
      <c r="D123" s="55">
        <v>22</v>
      </c>
      <c r="E123" s="12" t="s">
        <v>796</v>
      </c>
      <c r="F123" s="5" t="s">
        <v>174</v>
      </c>
      <c r="G123" s="105" t="s">
        <v>186</v>
      </c>
      <c r="H123" s="20" t="s">
        <v>670</v>
      </c>
      <c r="I123" s="21" t="s">
        <v>187</v>
      </c>
      <c r="J123" s="33">
        <v>3</v>
      </c>
      <c r="K123" s="34">
        <v>45342</v>
      </c>
      <c r="L123" s="34">
        <v>45371</v>
      </c>
      <c r="M123" s="54">
        <f t="shared" si="4"/>
        <v>4.1428571428571432</v>
      </c>
      <c r="N123" s="38"/>
      <c r="O123" s="68"/>
      <c r="P123" s="71">
        <v>3</v>
      </c>
      <c r="Q123" s="73">
        <f t="shared" si="5"/>
        <v>1</v>
      </c>
      <c r="R123" s="73">
        <f t="shared" si="6"/>
        <v>0</v>
      </c>
      <c r="S123" s="73">
        <f t="shared" si="7"/>
        <v>0</v>
      </c>
    </row>
    <row r="124" spans="1:19" ht="129">
      <c r="A124" s="46">
        <v>114</v>
      </c>
      <c r="B124" s="53" t="s">
        <v>385</v>
      </c>
      <c r="C124" s="50" t="s">
        <v>25</v>
      </c>
      <c r="D124" s="55">
        <v>22</v>
      </c>
      <c r="E124" s="12" t="s">
        <v>796</v>
      </c>
      <c r="F124" s="5" t="s">
        <v>174</v>
      </c>
      <c r="G124" s="19" t="s">
        <v>186</v>
      </c>
      <c r="H124" s="20" t="s">
        <v>671</v>
      </c>
      <c r="I124" s="21" t="s">
        <v>188</v>
      </c>
      <c r="J124" s="33">
        <v>4</v>
      </c>
      <c r="K124" s="34">
        <v>45342</v>
      </c>
      <c r="L124" s="34">
        <v>45626</v>
      </c>
      <c r="M124" s="54">
        <f t="shared" si="4"/>
        <v>40.571428571428569</v>
      </c>
      <c r="N124" s="38"/>
      <c r="O124" s="68"/>
      <c r="P124" s="71"/>
      <c r="Q124" s="73">
        <f t="shared" si="5"/>
        <v>0</v>
      </c>
      <c r="R124" s="73">
        <f t="shared" si="6"/>
        <v>0</v>
      </c>
      <c r="S124" s="73" t="e">
        <f t="shared" si="7"/>
        <v>#DIV/0!</v>
      </c>
    </row>
    <row r="125" spans="1:19" ht="129">
      <c r="A125" s="46">
        <v>115</v>
      </c>
      <c r="B125" s="53" t="s">
        <v>386</v>
      </c>
      <c r="C125" s="50" t="s">
        <v>25</v>
      </c>
      <c r="D125" s="55">
        <v>22</v>
      </c>
      <c r="E125" s="12" t="s">
        <v>796</v>
      </c>
      <c r="F125" s="5" t="s">
        <v>174</v>
      </c>
      <c r="G125" s="19" t="s">
        <v>186</v>
      </c>
      <c r="H125" s="20" t="s">
        <v>672</v>
      </c>
      <c r="I125" s="21" t="s">
        <v>189</v>
      </c>
      <c r="J125" s="33">
        <v>12</v>
      </c>
      <c r="K125" s="34">
        <v>45342</v>
      </c>
      <c r="L125" s="34">
        <v>45641</v>
      </c>
      <c r="M125" s="54">
        <f t="shared" si="4"/>
        <v>42.714285714285715</v>
      </c>
      <c r="N125" s="38"/>
      <c r="O125" s="68"/>
      <c r="P125" s="71"/>
      <c r="Q125" s="73">
        <f t="shared" si="5"/>
        <v>0</v>
      </c>
      <c r="R125" s="73">
        <f t="shared" si="6"/>
        <v>0</v>
      </c>
      <c r="S125" s="73" t="e">
        <f t="shared" si="7"/>
        <v>#DIV/0!</v>
      </c>
    </row>
    <row r="126" spans="1:19" ht="129">
      <c r="A126" s="46">
        <v>116</v>
      </c>
      <c r="B126" s="53" t="s">
        <v>387</v>
      </c>
      <c r="C126" s="50" t="s">
        <v>25</v>
      </c>
      <c r="D126" s="55">
        <v>22</v>
      </c>
      <c r="E126" s="12" t="s">
        <v>796</v>
      </c>
      <c r="F126" s="5" t="s">
        <v>174</v>
      </c>
      <c r="G126" s="19" t="s">
        <v>186</v>
      </c>
      <c r="H126" s="20" t="s">
        <v>673</v>
      </c>
      <c r="I126" s="21" t="s">
        <v>190</v>
      </c>
      <c r="J126" s="33">
        <v>6</v>
      </c>
      <c r="K126" s="34">
        <v>45342</v>
      </c>
      <c r="L126" s="34">
        <v>45626</v>
      </c>
      <c r="M126" s="54">
        <f t="shared" si="4"/>
        <v>40.571428571428569</v>
      </c>
      <c r="N126" s="38"/>
      <c r="O126" s="68"/>
      <c r="P126" s="71"/>
      <c r="Q126" s="73">
        <f t="shared" si="5"/>
        <v>0</v>
      </c>
      <c r="R126" s="73">
        <f t="shared" si="6"/>
        <v>0</v>
      </c>
      <c r="S126" s="73" t="e">
        <f t="shared" si="7"/>
        <v>#DIV/0!</v>
      </c>
    </row>
    <row r="127" spans="1:19" ht="129">
      <c r="A127" s="46">
        <v>117</v>
      </c>
      <c r="B127" s="53" t="s">
        <v>388</v>
      </c>
      <c r="C127" s="50" t="s">
        <v>25</v>
      </c>
      <c r="D127" s="55">
        <v>22</v>
      </c>
      <c r="E127" s="12" t="s">
        <v>796</v>
      </c>
      <c r="F127" s="5" t="s">
        <v>174</v>
      </c>
      <c r="G127" s="19" t="s">
        <v>186</v>
      </c>
      <c r="H127" s="20" t="s">
        <v>191</v>
      </c>
      <c r="I127" s="21" t="s">
        <v>192</v>
      </c>
      <c r="J127" s="33">
        <v>6</v>
      </c>
      <c r="K127" s="34">
        <v>45342</v>
      </c>
      <c r="L127" s="34">
        <v>45646</v>
      </c>
      <c r="M127" s="54">
        <f t="shared" si="4"/>
        <v>43.428571428571431</v>
      </c>
      <c r="N127" s="38"/>
      <c r="O127" s="68"/>
      <c r="P127" s="71"/>
      <c r="Q127" s="73">
        <f t="shared" si="5"/>
        <v>0</v>
      </c>
      <c r="R127" s="73">
        <f t="shared" si="6"/>
        <v>0</v>
      </c>
      <c r="S127" s="73" t="e">
        <f t="shared" si="7"/>
        <v>#DIV/0!</v>
      </c>
    </row>
    <row r="128" spans="1:19" ht="129">
      <c r="A128" s="46">
        <v>118</v>
      </c>
      <c r="B128" s="53" t="s">
        <v>389</v>
      </c>
      <c r="C128" s="50" t="s">
        <v>25</v>
      </c>
      <c r="D128" s="55">
        <v>22</v>
      </c>
      <c r="E128" s="12" t="s">
        <v>796</v>
      </c>
      <c r="F128" s="5" t="s">
        <v>174</v>
      </c>
      <c r="G128" s="19" t="s">
        <v>186</v>
      </c>
      <c r="H128" s="20" t="s">
        <v>674</v>
      </c>
      <c r="I128" s="21" t="s">
        <v>193</v>
      </c>
      <c r="J128" s="33">
        <v>5</v>
      </c>
      <c r="K128" s="34">
        <v>45342</v>
      </c>
      <c r="L128" s="34">
        <v>45641</v>
      </c>
      <c r="M128" s="54">
        <f t="shared" si="4"/>
        <v>42.714285714285715</v>
      </c>
      <c r="N128" s="38"/>
      <c r="O128" s="68"/>
      <c r="P128" s="71"/>
      <c r="Q128" s="73">
        <f t="shared" si="5"/>
        <v>0</v>
      </c>
      <c r="R128" s="73">
        <f t="shared" si="6"/>
        <v>0</v>
      </c>
      <c r="S128" s="73" t="e">
        <f t="shared" si="7"/>
        <v>#DIV/0!</v>
      </c>
    </row>
    <row r="129" spans="1:19" ht="143.25">
      <c r="A129" s="46">
        <v>119</v>
      </c>
      <c r="B129" s="100" t="s">
        <v>390</v>
      </c>
      <c r="C129" s="101" t="s">
        <v>25</v>
      </c>
      <c r="D129" s="114">
        <v>23</v>
      </c>
      <c r="E129" s="115" t="s">
        <v>797</v>
      </c>
      <c r="F129" s="115" t="s">
        <v>194</v>
      </c>
      <c r="G129" s="115" t="s">
        <v>195</v>
      </c>
      <c r="H129" s="36" t="s">
        <v>196</v>
      </c>
      <c r="I129" s="36" t="s">
        <v>98</v>
      </c>
      <c r="J129" s="36">
        <v>1</v>
      </c>
      <c r="K129" s="37">
        <v>45352</v>
      </c>
      <c r="L129" s="37">
        <v>45412</v>
      </c>
      <c r="M129" s="54">
        <f t="shared" si="4"/>
        <v>8.5714285714285712</v>
      </c>
      <c r="N129" s="38"/>
      <c r="O129" s="68"/>
      <c r="P129" s="71">
        <v>1</v>
      </c>
      <c r="Q129" s="73">
        <f t="shared" si="5"/>
        <v>1</v>
      </c>
      <c r="R129" s="73">
        <f t="shared" si="6"/>
        <v>0</v>
      </c>
      <c r="S129" s="73">
        <f t="shared" si="7"/>
        <v>0</v>
      </c>
    </row>
    <row r="130" spans="1:19" ht="143.25">
      <c r="A130" s="46">
        <v>120</v>
      </c>
      <c r="B130" s="53" t="s">
        <v>391</v>
      </c>
      <c r="C130" s="50" t="s">
        <v>25</v>
      </c>
      <c r="D130" s="61">
        <v>23</v>
      </c>
      <c r="E130" s="36" t="s">
        <v>797</v>
      </c>
      <c r="F130" s="36" t="s">
        <v>194</v>
      </c>
      <c r="G130" s="36" t="s">
        <v>195</v>
      </c>
      <c r="H130" s="36" t="s">
        <v>197</v>
      </c>
      <c r="I130" s="36" t="s">
        <v>198</v>
      </c>
      <c r="J130" s="36">
        <v>1</v>
      </c>
      <c r="K130" s="37">
        <v>45413</v>
      </c>
      <c r="L130" s="37">
        <v>45473</v>
      </c>
      <c r="M130" s="54">
        <f t="shared" si="4"/>
        <v>8.5714285714285712</v>
      </c>
      <c r="N130" s="38"/>
      <c r="O130" s="68"/>
      <c r="P130" s="71">
        <v>1</v>
      </c>
      <c r="Q130" s="73">
        <f t="shared" si="5"/>
        <v>1</v>
      </c>
      <c r="R130" s="73">
        <f t="shared" si="6"/>
        <v>0</v>
      </c>
      <c r="S130" s="73">
        <f t="shared" si="7"/>
        <v>0</v>
      </c>
    </row>
    <row r="131" spans="1:19" ht="143.25">
      <c r="A131" s="46">
        <v>121</v>
      </c>
      <c r="B131" s="53" t="s">
        <v>392</v>
      </c>
      <c r="C131" s="50" t="s">
        <v>25</v>
      </c>
      <c r="D131" s="61">
        <v>23</v>
      </c>
      <c r="E131" s="36" t="s">
        <v>797</v>
      </c>
      <c r="F131" s="36" t="s">
        <v>194</v>
      </c>
      <c r="G131" s="36" t="s">
        <v>195</v>
      </c>
      <c r="H131" s="36" t="s">
        <v>199</v>
      </c>
      <c r="I131" s="36" t="s">
        <v>190</v>
      </c>
      <c r="J131" s="35">
        <v>1</v>
      </c>
      <c r="K131" s="37">
        <v>45352</v>
      </c>
      <c r="L131" s="37">
        <v>45381</v>
      </c>
      <c r="M131" s="54">
        <f t="shared" si="4"/>
        <v>4.1428571428571432</v>
      </c>
      <c r="N131" s="38"/>
      <c r="O131" s="68"/>
      <c r="P131" s="71">
        <v>1</v>
      </c>
      <c r="Q131" s="73">
        <f t="shared" si="5"/>
        <v>1</v>
      </c>
      <c r="R131" s="73">
        <f t="shared" si="6"/>
        <v>0</v>
      </c>
      <c r="S131" s="73">
        <f t="shared" si="7"/>
        <v>0</v>
      </c>
    </row>
    <row r="132" spans="1:19" ht="170.25" customHeight="1">
      <c r="A132" s="46">
        <v>122</v>
      </c>
      <c r="B132" s="53" t="s">
        <v>393</v>
      </c>
      <c r="C132" s="50" t="s">
        <v>25</v>
      </c>
      <c r="D132" s="61">
        <v>23</v>
      </c>
      <c r="E132" s="36" t="s">
        <v>797</v>
      </c>
      <c r="F132" s="36" t="s">
        <v>194</v>
      </c>
      <c r="G132" s="36" t="s">
        <v>195</v>
      </c>
      <c r="H132" s="36" t="s">
        <v>200</v>
      </c>
      <c r="I132" s="36" t="s">
        <v>201</v>
      </c>
      <c r="J132" s="35">
        <v>2</v>
      </c>
      <c r="K132" s="37">
        <v>45352</v>
      </c>
      <c r="L132" s="37">
        <v>45639</v>
      </c>
      <c r="M132" s="54">
        <f t="shared" si="4"/>
        <v>41</v>
      </c>
      <c r="N132" s="38"/>
      <c r="O132" s="68"/>
      <c r="P132" s="71"/>
      <c r="Q132" s="73">
        <f t="shared" si="5"/>
        <v>0</v>
      </c>
      <c r="R132" s="73">
        <f t="shared" si="6"/>
        <v>0</v>
      </c>
      <c r="S132" s="73" t="e">
        <f t="shared" si="7"/>
        <v>#DIV/0!</v>
      </c>
    </row>
    <row r="133" spans="1:19" ht="129">
      <c r="A133" s="46">
        <v>123</v>
      </c>
      <c r="B133" s="100" t="s">
        <v>394</v>
      </c>
      <c r="C133" s="101" t="s">
        <v>25</v>
      </c>
      <c r="D133" s="114">
        <v>24</v>
      </c>
      <c r="E133" s="115" t="s">
        <v>798</v>
      </c>
      <c r="F133" s="115" t="s">
        <v>174</v>
      </c>
      <c r="G133" s="115" t="s">
        <v>202</v>
      </c>
      <c r="H133" s="36" t="s">
        <v>196</v>
      </c>
      <c r="I133" s="36" t="s">
        <v>98</v>
      </c>
      <c r="J133" s="35">
        <v>1</v>
      </c>
      <c r="K133" s="37">
        <v>45352</v>
      </c>
      <c r="L133" s="37">
        <v>45412</v>
      </c>
      <c r="M133" s="54">
        <f t="shared" si="4"/>
        <v>8.5714285714285712</v>
      </c>
      <c r="N133" s="38"/>
      <c r="O133" s="68"/>
      <c r="P133" s="71">
        <v>1</v>
      </c>
      <c r="Q133" s="73">
        <f t="shared" si="5"/>
        <v>1</v>
      </c>
      <c r="R133" s="73">
        <f t="shared" si="6"/>
        <v>0</v>
      </c>
      <c r="S133" s="73">
        <f t="shared" si="7"/>
        <v>0</v>
      </c>
    </row>
    <row r="134" spans="1:19" ht="170.25" customHeight="1">
      <c r="A134" s="46">
        <v>124</v>
      </c>
      <c r="B134" s="53" t="s">
        <v>395</v>
      </c>
      <c r="C134" s="50" t="s">
        <v>25</v>
      </c>
      <c r="D134" s="61">
        <v>24</v>
      </c>
      <c r="E134" s="36" t="s">
        <v>798</v>
      </c>
      <c r="F134" s="36" t="s">
        <v>174</v>
      </c>
      <c r="G134" s="36" t="s">
        <v>202</v>
      </c>
      <c r="H134" s="36" t="s">
        <v>197</v>
      </c>
      <c r="I134" s="36" t="s">
        <v>198</v>
      </c>
      <c r="J134" s="35">
        <v>1</v>
      </c>
      <c r="K134" s="37">
        <v>45413</v>
      </c>
      <c r="L134" s="37">
        <v>45473</v>
      </c>
      <c r="M134" s="54">
        <f t="shared" si="4"/>
        <v>8.5714285714285712</v>
      </c>
      <c r="N134" s="38"/>
      <c r="O134" s="68"/>
      <c r="P134" s="71">
        <v>1</v>
      </c>
      <c r="Q134" s="73">
        <f t="shared" si="5"/>
        <v>1</v>
      </c>
      <c r="R134" s="73">
        <f t="shared" si="6"/>
        <v>0</v>
      </c>
      <c r="S134" s="73">
        <f t="shared" si="7"/>
        <v>0</v>
      </c>
    </row>
    <row r="135" spans="1:19" ht="129">
      <c r="A135" s="46">
        <v>125</v>
      </c>
      <c r="B135" s="53" t="s">
        <v>396</v>
      </c>
      <c r="C135" s="50" t="s">
        <v>25</v>
      </c>
      <c r="D135" s="61">
        <v>24</v>
      </c>
      <c r="E135" s="36" t="s">
        <v>798</v>
      </c>
      <c r="F135" s="36" t="s">
        <v>174</v>
      </c>
      <c r="G135" s="36" t="s">
        <v>202</v>
      </c>
      <c r="H135" s="36" t="s">
        <v>199</v>
      </c>
      <c r="I135" s="36" t="s">
        <v>190</v>
      </c>
      <c r="J135" s="35">
        <v>1</v>
      </c>
      <c r="K135" s="37">
        <v>45352</v>
      </c>
      <c r="L135" s="37">
        <v>45381</v>
      </c>
      <c r="M135" s="54">
        <f t="shared" si="4"/>
        <v>4.1428571428571432</v>
      </c>
      <c r="N135" s="38"/>
      <c r="O135" s="68"/>
      <c r="P135" s="71">
        <v>1</v>
      </c>
      <c r="Q135" s="73">
        <f t="shared" si="5"/>
        <v>1</v>
      </c>
      <c r="R135" s="73">
        <f t="shared" si="6"/>
        <v>0</v>
      </c>
      <c r="S135" s="73">
        <f t="shared" si="7"/>
        <v>0</v>
      </c>
    </row>
    <row r="136" spans="1:19" ht="129">
      <c r="A136" s="46">
        <v>126</v>
      </c>
      <c r="B136" s="53" t="s">
        <v>397</v>
      </c>
      <c r="C136" s="50" t="s">
        <v>25</v>
      </c>
      <c r="D136" s="61">
        <v>24</v>
      </c>
      <c r="E136" s="36" t="s">
        <v>798</v>
      </c>
      <c r="F136" s="36" t="s">
        <v>174</v>
      </c>
      <c r="G136" s="36" t="s">
        <v>202</v>
      </c>
      <c r="H136" s="36" t="s">
        <v>200</v>
      </c>
      <c r="I136" s="36" t="s">
        <v>201</v>
      </c>
      <c r="J136" s="35">
        <v>2</v>
      </c>
      <c r="K136" s="37">
        <v>45352</v>
      </c>
      <c r="L136" s="37">
        <v>45639</v>
      </c>
      <c r="M136" s="54">
        <f t="shared" si="4"/>
        <v>41</v>
      </c>
      <c r="N136" s="38"/>
      <c r="O136" s="68"/>
      <c r="P136" s="71"/>
      <c r="Q136" s="73">
        <f t="shared" si="5"/>
        <v>0</v>
      </c>
      <c r="R136" s="73">
        <f t="shared" si="6"/>
        <v>0</v>
      </c>
      <c r="S136" s="73" t="e">
        <f t="shared" si="7"/>
        <v>#DIV/0!</v>
      </c>
    </row>
    <row r="137" spans="1:19" ht="129">
      <c r="A137" s="46">
        <v>127</v>
      </c>
      <c r="B137" s="100" t="s">
        <v>398</v>
      </c>
      <c r="C137" s="101" t="s">
        <v>25</v>
      </c>
      <c r="D137" s="106">
        <v>25</v>
      </c>
      <c r="E137" s="104" t="s">
        <v>799</v>
      </c>
      <c r="F137" s="104" t="s">
        <v>203</v>
      </c>
      <c r="G137" s="104" t="s">
        <v>204</v>
      </c>
      <c r="H137" s="6" t="s">
        <v>205</v>
      </c>
      <c r="I137" s="4" t="s">
        <v>126</v>
      </c>
      <c r="J137" s="22">
        <v>1</v>
      </c>
      <c r="K137" s="7">
        <v>45352</v>
      </c>
      <c r="L137" s="7">
        <v>45412</v>
      </c>
      <c r="M137" s="22">
        <v>1</v>
      </c>
      <c r="N137" s="11"/>
      <c r="O137" s="67"/>
      <c r="P137" s="71">
        <v>1</v>
      </c>
      <c r="Q137" s="73">
        <f t="shared" si="5"/>
        <v>1</v>
      </c>
      <c r="R137" s="73">
        <f t="shared" si="6"/>
        <v>0</v>
      </c>
      <c r="S137" s="73">
        <f t="shared" si="7"/>
        <v>0</v>
      </c>
    </row>
    <row r="138" spans="1:19" ht="177.75" customHeight="1">
      <c r="A138" s="46">
        <v>128</v>
      </c>
      <c r="B138" s="53" t="s">
        <v>399</v>
      </c>
      <c r="C138" s="50" t="s">
        <v>25</v>
      </c>
      <c r="D138" s="55">
        <v>25</v>
      </c>
      <c r="E138" s="5" t="s">
        <v>799</v>
      </c>
      <c r="F138" s="5" t="s">
        <v>203</v>
      </c>
      <c r="G138" s="5" t="s">
        <v>204</v>
      </c>
      <c r="H138" s="6" t="s">
        <v>206</v>
      </c>
      <c r="I138" s="24" t="s">
        <v>68</v>
      </c>
      <c r="J138" s="22">
        <v>1</v>
      </c>
      <c r="K138" s="7">
        <v>45383</v>
      </c>
      <c r="L138" s="7">
        <v>45412</v>
      </c>
      <c r="M138" s="22">
        <v>1</v>
      </c>
      <c r="N138" s="11"/>
      <c r="O138" s="67"/>
      <c r="P138" s="71">
        <v>1</v>
      </c>
      <c r="Q138" s="73">
        <f t="shared" si="5"/>
        <v>1</v>
      </c>
      <c r="R138" s="73">
        <f t="shared" si="6"/>
        <v>0</v>
      </c>
      <c r="S138" s="73">
        <f t="shared" si="7"/>
        <v>0</v>
      </c>
    </row>
    <row r="139" spans="1:19" ht="129">
      <c r="A139" s="46">
        <v>129</v>
      </c>
      <c r="B139" s="53" t="s">
        <v>400</v>
      </c>
      <c r="C139" s="50" t="s">
        <v>25</v>
      </c>
      <c r="D139" s="55">
        <v>25</v>
      </c>
      <c r="E139" s="5" t="s">
        <v>800</v>
      </c>
      <c r="F139" s="5" t="s">
        <v>203</v>
      </c>
      <c r="G139" s="5" t="s">
        <v>204</v>
      </c>
      <c r="H139" s="6" t="s">
        <v>207</v>
      </c>
      <c r="I139" s="4" t="s">
        <v>62</v>
      </c>
      <c r="J139" s="22">
        <v>1</v>
      </c>
      <c r="K139" s="7">
        <v>45352</v>
      </c>
      <c r="L139" s="7">
        <v>45641</v>
      </c>
      <c r="M139" s="22">
        <f t="shared" ref="M139:M148" si="8">(+L139-K139)/7</f>
        <v>41.285714285714285</v>
      </c>
      <c r="N139" s="11"/>
      <c r="O139" s="67"/>
      <c r="P139" s="71"/>
      <c r="Q139" s="73">
        <f t="shared" si="5"/>
        <v>0</v>
      </c>
      <c r="R139" s="73">
        <f t="shared" si="6"/>
        <v>0</v>
      </c>
      <c r="S139" s="73" t="e">
        <f t="shared" si="7"/>
        <v>#DIV/0!</v>
      </c>
    </row>
    <row r="140" spans="1:19" ht="168.75" customHeight="1">
      <c r="A140" s="46">
        <v>130</v>
      </c>
      <c r="B140" s="100" t="s">
        <v>401</v>
      </c>
      <c r="C140" s="101" t="s">
        <v>25</v>
      </c>
      <c r="D140" s="106">
        <v>26</v>
      </c>
      <c r="E140" s="104" t="s">
        <v>801</v>
      </c>
      <c r="F140" s="105" t="s">
        <v>208</v>
      </c>
      <c r="G140" s="105" t="s">
        <v>186</v>
      </c>
      <c r="H140" s="20" t="s">
        <v>209</v>
      </c>
      <c r="I140" s="21" t="s">
        <v>187</v>
      </c>
      <c r="J140" s="33">
        <v>3</v>
      </c>
      <c r="K140" s="34">
        <v>45342</v>
      </c>
      <c r="L140" s="34">
        <v>45371</v>
      </c>
      <c r="M140" s="22">
        <f t="shared" si="8"/>
        <v>4.1428571428571432</v>
      </c>
      <c r="N140" s="11"/>
      <c r="O140" s="67"/>
      <c r="P140" s="71">
        <v>3</v>
      </c>
      <c r="Q140" s="73">
        <f t="shared" ref="Q140:Q203" si="9">P140/J140</f>
        <v>1</v>
      </c>
      <c r="R140" s="73">
        <f t="shared" ref="R140:R203" si="10">N140/J140</f>
        <v>0</v>
      </c>
      <c r="S140" s="73">
        <f t="shared" ref="S140:S203" si="11">N140/P140</f>
        <v>0</v>
      </c>
    </row>
    <row r="141" spans="1:19" ht="129">
      <c r="A141" s="46">
        <v>131</v>
      </c>
      <c r="B141" s="53" t="s">
        <v>402</v>
      </c>
      <c r="C141" s="50" t="s">
        <v>25</v>
      </c>
      <c r="D141" s="55">
        <v>26</v>
      </c>
      <c r="E141" s="5" t="s">
        <v>801</v>
      </c>
      <c r="F141" s="19" t="s">
        <v>208</v>
      </c>
      <c r="G141" s="19" t="s">
        <v>186</v>
      </c>
      <c r="H141" s="20" t="s">
        <v>210</v>
      </c>
      <c r="I141" s="21" t="s">
        <v>188</v>
      </c>
      <c r="J141" s="33">
        <v>4</v>
      </c>
      <c r="K141" s="34">
        <v>45342</v>
      </c>
      <c r="L141" s="34">
        <v>45626</v>
      </c>
      <c r="M141" s="22">
        <f t="shared" si="8"/>
        <v>40.571428571428569</v>
      </c>
      <c r="N141" s="11"/>
      <c r="O141" s="67"/>
      <c r="P141" s="71"/>
      <c r="Q141" s="73">
        <f t="shared" si="9"/>
        <v>0</v>
      </c>
      <c r="R141" s="73">
        <f t="shared" si="10"/>
        <v>0</v>
      </c>
      <c r="S141" s="73" t="e">
        <f t="shared" si="11"/>
        <v>#DIV/0!</v>
      </c>
    </row>
    <row r="142" spans="1:19" ht="129">
      <c r="A142" s="46">
        <v>132</v>
      </c>
      <c r="B142" s="53" t="s">
        <v>403</v>
      </c>
      <c r="C142" s="50" t="s">
        <v>25</v>
      </c>
      <c r="D142" s="55">
        <v>26</v>
      </c>
      <c r="E142" s="5" t="s">
        <v>801</v>
      </c>
      <c r="F142" s="19" t="s">
        <v>208</v>
      </c>
      <c r="G142" s="19" t="s">
        <v>186</v>
      </c>
      <c r="H142" s="20" t="s">
        <v>211</v>
      </c>
      <c r="I142" s="21" t="s">
        <v>189</v>
      </c>
      <c r="J142" s="33">
        <v>12</v>
      </c>
      <c r="K142" s="34">
        <v>45342</v>
      </c>
      <c r="L142" s="34">
        <v>45641</v>
      </c>
      <c r="M142" s="22">
        <f t="shared" si="8"/>
        <v>42.714285714285715</v>
      </c>
      <c r="N142" s="11"/>
      <c r="O142" s="67"/>
      <c r="P142" s="71"/>
      <c r="Q142" s="73">
        <f t="shared" si="9"/>
        <v>0</v>
      </c>
      <c r="R142" s="73">
        <f t="shared" si="10"/>
        <v>0</v>
      </c>
      <c r="S142" s="73" t="e">
        <f t="shared" si="11"/>
        <v>#DIV/0!</v>
      </c>
    </row>
    <row r="143" spans="1:19" ht="129">
      <c r="A143" s="46">
        <v>133</v>
      </c>
      <c r="B143" s="53" t="s">
        <v>404</v>
      </c>
      <c r="C143" s="50" t="s">
        <v>25</v>
      </c>
      <c r="D143" s="55">
        <v>26</v>
      </c>
      <c r="E143" s="5" t="s">
        <v>801</v>
      </c>
      <c r="F143" s="19" t="s">
        <v>208</v>
      </c>
      <c r="G143" s="19" t="s">
        <v>186</v>
      </c>
      <c r="H143" s="20" t="s">
        <v>212</v>
      </c>
      <c r="I143" s="21" t="s">
        <v>190</v>
      </c>
      <c r="J143" s="33">
        <v>6</v>
      </c>
      <c r="K143" s="34">
        <v>45342</v>
      </c>
      <c r="L143" s="34">
        <v>45626</v>
      </c>
      <c r="M143" s="22">
        <f t="shared" si="8"/>
        <v>40.571428571428569</v>
      </c>
      <c r="N143" s="11"/>
      <c r="O143" s="67"/>
      <c r="P143" s="71"/>
      <c r="Q143" s="73">
        <f t="shared" si="9"/>
        <v>0</v>
      </c>
      <c r="R143" s="73">
        <f t="shared" si="10"/>
        <v>0</v>
      </c>
      <c r="S143" s="73" t="e">
        <f t="shared" si="11"/>
        <v>#DIV/0!</v>
      </c>
    </row>
    <row r="144" spans="1:19" ht="148.5" customHeight="1">
      <c r="A144" s="46">
        <v>134</v>
      </c>
      <c r="B144" s="53" t="s">
        <v>405</v>
      </c>
      <c r="C144" s="50" t="s">
        <v>25</v>
      </c>
      <c r="D144" s="55">
        <v>26</v>
      </c>
      <c r="E144" s="5" t="s">
        <v>801</v>
      </c>
      <c r="F144" s="19" t="s">
        <v>208</v>
      </c>
      <c r="G144" s="19" t="s">
        <v>186</v>
      </c>
      <c r="H144" s="20" t="s">
        <v>191</v>
      </c>
      <c r="I144" s="21" t="s">
        <v>192</v>
      </c>
      <c r="J144" s="33">
        <v>6</v>
      </c>
      <c r="K144" s="34">
        <v>45342</v>
      </c>
      <c r="L144" s="34">
        <v>45646</v>
      </c>
      <c r="M144" s="22">
        <f t="shared" si="8"/>
        <v>43.428571428571431</v>
      </c>
      <c r="N144" s="11"/>
      <c r="O144" s="67"/>
      <c r="P144" s="71"/>
      <c r="Q144" s="73">
        <f t="shared" si="9"/>
        <v>0</v>
      </c>
      <c r="R144" s="73">
        <f t="shared" si="10"/>
        <v>0</v>
      </c>
      <c r="S144" s="73" t="e">
        <f t="shared" si="11"/>
        <v>#DIV/0!</v>
      </c>
    </row>
    <row r="145" spans="1:19" ht="129">
      <c r="A145" s="46">
        <v>135</v>
      </c>
      <c r="B145" s="53" t="s">
        <v>406</v>
      </c>
      <c r="C145" s="50" t="s">
        <v>25</v>
      </c>
      <c r="D145" s="55">
        <v>26</v>
      </c>
      <c r="E145" s="5" t="s">
        <v>801</v>
      </c>
      <c r="F145" s="19" t="s">
        <v>208</v>
      </c>
      <c r="G145" s="19" t="s">
        <v>186</v>
      </c>
      <c r="H145" s="20" t="s">
        <v>213</v>
      </c>
      <c r="I145" s="21" t="s">
        <v>193</v>
      </c>
      <c r="J145" s="33">
        <v>5</v>
      </c>
      <c r="K145" s="34">
        <v>45342</v>
      </c>
      <c r="L145" s="34">
        <v>45641</v>
      </c>
      <c r="M145" s="22">
        <f t="shared" si="8"/>
        <v>42.714285714285715</v>
      </c>
      <c r="N145" s="11"/>
      <c r="O145" s="67"/>
      <c r="P145" s="71"/>
      <c r="Q145" s="73">
        <f t="shared" si="9"/>
        <v>0</v>
      </c>
      <c r="R145" s="73">
        <f t="shared" si="10"/>
        <v>0</v>
      </c>
      <c r="S145" s="73" t="e">
        <f t="shared" si="11"/>
        <v>#DIV/0!</v>
      </c>
    </row>
    <row r="146" spans="1:19" ht="129">
      <c r="A146" s="46">
        <v>136</v>
      </c>
      <c r="B146" s="100" t="s">
        <v>407</v>
      </c>
      <c r="C146" s="101" t="s">
        <v>25</v>
      </c>
      <c r="D146" s="106">
        <v>27</v>
      </c>
      <c r="E146" s="104" t="s">
        <v>802</v>
      </c>
      <c r="F146" s="104" t="s">
        <v>214</v>
      </c>
      <c r="G146" s="104" t="s">
        <v>215</v>
      </c>
      <c r="H146" s="6" t="s">
        <v>216</v>
      </c>
      <c r="I146" s="4" t="s">
        <v>217</v>
      </c>
      <c r="J146" s="39">
        <v>1</v>
      </c>
      <c r="K146" s="7">
        <v>45327</v>
      </c>
      <c r="L146" s="7">
        <v>45381</v>
      </c>
      <c r="M146" s="22">
        <f t="shared" si="8"/>
        <v>7.7142857142857144</v>
      </c>
      <c r="N146" s="11"/>
      <c r="O146" s="67"/>
      <c r="P146" s="71">
        <v>1</v>
      </c>
      <c r="Q146" s="73">
        <f t="shared" si="9"/>
        <v>1</v>
      </c>
      <c r="R146" s="73">
        <f t="shared" si="10"/>
        <v>0</v>
      </c>
      <c r="S146" s="73">
        <f t="shared" si="11"/>
        <v>0</v>
      </c>
    </row>
    <row r="147" spans="1:19" ht="129">
      <c r="A147" s="46">
        <v>137</v>
      </c>
      <c r="B147" s="53" t="s">
        <v>408</v>
      </c>
      <c r="C147" s="50" t="s">
        <v>25</v>
      </c>
      <c r="D147" s="59">
        <v>27</v>
      </c>
      <c r="E147" s="12" t="s">
        <v>802</v>
      </c>
      <c r="F147" s="5" t="s">
        <v>214</v>
      </c>
      <c r="G147" s="5" t="s">
        <v>215</v>
      </c>
      <c r="H147" s="6" t="s">
        <v>218</v>
      </c>
      <c r="I147" s="4" t="s">
        <v>219</v>
      </c>
      <c r="J147" s="39">
        <v>1</v>
      </c>
      <c r="K147" s="7">
        <v>45352</v>
      </c>
      <c r="L147" s="7">
        <v>45412</v>
      </c>
      <c r="M147" s="22">
        <f t="shared" si="8"/>
        <v>8.5714285714285712</v>
      </c>
      <c r="N147" s="11"/>
      <c r="O147" s="67"/>
      <c r="P147" s="71">
        <v>1</v>
      </c>
      <c r="Q147" s="73">
        <f t="shared" si="9"/>
        <v>1</v>
      </c>
      <c r="R147" s="73">
        <f t="shared" si="10"/>
        <v>0</v>
      </c>
      <c r="S147" s="73">
        <f t="shared" si="11"/>
        <v>0</v>
      </c>
    </row>
    <row r="148" spans="1:19" ht="129">
      <c r="A148" s="46">
        <v>138</v>
      </c>
      <c r="B148" s="53" t="s">
        <v>409</v>
      </c>
      <c r="C148" s="50" t="s">
        <v>25</v>
      </c>
      <c r="D148" s="59">
        <v>27</v>
      </c>
      <c r="E148" s="12" t="s">
        <v>802</v>
      </c>
      <c r="F148" s="5" t="s">
        <v>214</v>
      </c>
      <c r="G148" s="5" t="s">
        <v>215</v>
      </c>
      <c r="H148" s="6" t="s">
        <v>220</v>
      </c>
      <c r="I148" s="4" t="s">
        <v>221</v>
      </c>
      <c r="J148" s="39">
        <v>1</v>
      </c>
      <c r="K148" s="7">
        <v>45327</v>
      </c>
      <c r="L148" s="7">
        <v>45366</v>
      </c>
      <c r="M148" s="22">
        <f t="shared" si="8"/>
        <v>5.5714285714285712</v>
      </c>
      <c r="N148" s="11"/>
      <c r="O148" s="67"/>
      <c r="P148" s="71">
        <v>1</v>
      </c>
      <c r="Q148" s="73">
        <f t="shared" si="9"/>
        <v>1</v>
      </c>
      <c r="R148" s="73">
        <f t="shared" si="10"/>
        <v>0</v>
      </c>
      <c r="S148" s="73">
        <f t="shared" si="11"/>
        <v>0</v>
      </c>
    </row>
    <row r="149" spans="1:19" ht="129">
      <c r="A149" s="46">
        <v>139</v>
      </c>
      <c r="B149" s="53" t="s">
        <v>410</v>
      </c>
      <c r="C149" s="50" t="s">
        <v>25</v>
      </c>
      <c r="D149" s="59">
        <v>27</v>
      </c>
      <c r="E149" s="12" t="s">
        <v>802</v>
      </c>
      <c r="F149" s="5" t="s">
        <v>222</v>
      </c>
      <c r="G149" s="104" t="s">
        <v>223</v>
      </c>
      <c r="H149" s="6" t="s">
        <v>224</v>
      </c>
      <c r="I149" s="4" t="s">
        <v>225</v>
      </c>
      <c r="J149" s="39">
        <v>1</v>
      </c>
      <c r="K149" s="7">
        <v>45327</v>
      </c>
      <c r="L149" s="7">
        <v>45351</v>
      </c>
      <c r="M149" s="22">
        <f>(+L149-K149)/7</f>
        <v>3.4285714285714284</v>
      </c>
      <c r="N149" s="11"/>
      <c r="O149" s="67"/>
      <c r="P149" s="71">
        <v>1</v>
      </c>
      <c r="Q149" s="73">
        <f t="shared" si="9"/>
        <v>1</v>
      </c>
      <c r="R149" s="73">
        <f t="shared" si="10"/>
        <v>0</v>
      </c>
      <c r="S149" s="73">
        <f t="shared" si="11"/>
        <v>0</v>
      </c>
    </row>
    <row r="150" spans="1:19" ht="129">
      <c r="A150" s="46">
        <v>140</v>
      </c>
      <c r="B150" s="53" t="s">
        <v>411</v>
      </c>
      <c r="C150" s="50" t="s">
        <v>25</v>
      </c>
      <c r="D150" s="59">
        <v>27</v>
      </c>
      <c r="E150" s="12" t="s">
        <v>802</v>
      </c>
      <c r="F150" s="5" t="s">
        <v>222</v>
      </c>
      <c r="G150" s="5" t="s">
        <v>223</v>
      </c>
      <c r="H150" s="6" t="s">
        <v>226</v>
      </c>
      <c r="I150" s="4" t="s">
        <v>227</v>
      </c>
      <c r="J150" s="39">
        <v>1</v>
      </c>
      <c r="K150" s="7">
        <v>45352</v>
      </c>
      <c r="L150" s="7">
        <v>45534</v>
      </c>
      <c r="M150" s="22">
        <f>(+L150-K150)/7</f>
        <v>26</v>
      </c>
      <c r="N150" s="11"/>
      <c r="O150" s="67"/>
      <c r="P150" s="71">
        <v>1</v>
      </c>
      <c r="Q150" s="73">
        <f t="shared" si="9"/>
        <v>1</v>
      </c>
      <c r="R150" s="73">
        <f t="shared" si="10"/>
        <v>0</v>
      </c>
      <c r="S150" s="73">
        <f t="shared" si="11"/>
        <v>0</v>
      </c>
    </row>
    <row r="151" spans="1:19" ht="143.25">
      <c r="A151" s="46">
        <v>141</v>
      </c>
      <c r="B151" s="100" t="s">
        <v>412</v>
      </c>
      <c r="C151" s="101" t="s">
        <v>25</v>
      </c>
      <c r="D151" s="116">
        <v>28</v>
      </c>
      <c r="E151" s="117" t="s">
        <v>803</v>
      </c>
      <c r="F151" s="118" t="s">
        <v>228</v>
      </c>
      <c r="G151" s="118" t="s">
        <v>229</v>
      </c>
      <c r="H151" s="42" t="s">
        <v>230</v>
      </c>
      <c r="I151" s="15" t="s">
        <v>78</v>
      </c>
      <c r="J151" s="15">
        <v>1</v>
      </c>
      <c r="K151" s="16">
        <v>45292</v>
      </c>
      <c r="L151" s="16">
        <v>45351</v>
      </c>
      <c r="M151" s="22">
        <f>(+L151-K151)/7</f>
        <v>8.4285714285714288</v>
      </c>
      <c r="N151" s="11"/>
      <c r="O151" s="67"/>
      <c r="P151" s="71">
        <v>1</v>
      </c>
      <c r="Q151" s="73">
        <f t="shared" si="9"/>
        <v>1</v>
      </c>
      <c r="R151" s="73">
        <f t="shared" si="10"/>
        <v>0</v>
      </c>
      <c r="S151" s="73">
        <f t="shared" si="11"/>
        <v>0</v>
      </c>
    </row>
    <row r="152" spans="1:19" ht="171" customHeight="1">
      <c r="A152" s="46">
        <v>142</v>
      </c>
      <c r="B152" s="53" t="s">
        <v>413</v>
      </c>
      <c r="C152" s="50" t="s">
        <v>25</v>
      </c>
      <c r="D152" s="62">
        <v>28</v>
      </c>
      <c r="E152" s="40" t="s">
        <v>803</v>
      </c>
      <c r="F152" s="41" t="s">
        <v>228</v>
      </c>
      <c r="G152" s="41" t="s">
        <v>229</v>
      </c>
      <c r="H152" s="42" t="s">
        <v>231</v>
      </c>
      <c r="I152" s="15" t="s">
        <v>78</v>
      </c>
      <c r="J152" s="15">
        <v>1</v>
      </c>
      <c r="K152" s="16">
        <v>45292</v>
      </c>
      <c r="L152" s="16">
        <v>45351</v>
      </c>
      <c r="M152" s="22">
        <f>(+L152-K152)/7</f>
        <v>8.4285714285714288</v>
      </c>
      <c r="N152" s="11"/>
      <c r="O152" s="67"/>
      <c r="P152" s="71">
        <v>1</v>
      </c>
      <c r="Q152" s="73">
        <f t="shared" si="9"/>
        <v>1</v>
      </c>
      <c r="R152" s="73">
        <f t="shared" si="10"/>
        <v>0</v>
      </c>
      <c r="S152" s="73">
        <f t="shared" si="11"/>
        <v>0</v>
      </c>
    </row>
    <row r="153" spans="1:19" ht="143.25">
      <c r="A153" s="46">
        <v>143</v>
      </c>
      <c r="B153" s="53" t="s">
        <v>414</v>
      </c>
      <c r="C153" s="50" t="s">
        <v>25</v>
      </c>
      <c r="D153" s="62">
        <v>28</v>
      </c>
      <c r="E153" s="40" t="s">
        <v>803</v>
      </c>
      <c r="F153" s="41" t="s">
        <v>228</v>
      </c>
      <c r="G153" s="41" t="s">
        <v>229</v>
      </c>
      <c r="H153" s="42" t="s">
        <v>232</v>
      </c>
      <c r="I153" s="15" t="s">
        <v>78</v>
      </c>
      <c r="J153" s="15">
        <v>1</v>
      </c>
      <c r="K153" s="16">
        <v>45292</v>
      </c>
      <c r="L153" s="16">
        <v>45351</v>
      </c>
      <c r="M153" s="22">
        <f>(+L153-K153)/7</f>
        <v>8.4285714285714288</v>
      </c>
      <c r="N153" s="11"/>
      <c r="O153" s="67"/>
      <c r="P153" s="71">
        <v>1</v>
      </c>
      <c r="Q153" s="73">
        <f t="shared" si="9"/>
        <v>1</v>
      </c>
      <c r="R153" s="73">
        <f t="shared" si="10"/>
        <v>0</v>
      </c>
      <c r="S153" s="73">
        <f t="shared" si="11"/>
        <v>0</v>
      </c>
    </row>
    <row r="154" spans="1:19" ht="143.25">
      <c r="A154" s="46">
        <v>144</v>
      </c>
      <c r="B154" s="53" t="s">
        <v>415</v>
      </c>
      <c r="C154" s="50" t="s">
        <v>25</v>
      </c>
      <c r="D154" s="62">
        <v>28</v>
      </c>
      <c r="E154" s="40" t="s">
        <v>803</v>
      </c>
      <c r="F154" s="41" t="s">
        <v>228</v>
      </c>
      <c r="G154" s="41" t="s">
        <v>229</v>
      </c>
      <c r="H154" s="42" t="s">
        <v>233</v>
      </c>
      <c r="I154" s="15" t="s">
        <v>78</v>
      </c>
      <c r="J154" s="15">
        <v>1</v>
      </c>
      <c r="K154" s="16">
        <v>45292</v>
      </c>
      <c r="L154" s="16">
        <v>45351</v>
      </c>
      <c r="M154" s="22">
        <f t="shared" ref="M154:M163" si="12">(+L154-K154)/7</f>
        <v>8.4285714285714288</v>
      </c>
      <c r="N154" s="11"/>
      <c r="O154" s="67"/>
      <c r="P154" s="71">
        <v>1</v>
      </c>
      <c r="Q154" s="73">
        <f t="shared" si="9"/>
        <v>1</v>
      </c>
      <c r="R154" s="73">
        <f t="shared" si="10"/>
        <v>0</v>
      </c>
      <c r="S154" s="73">
        <f t="shared" si="11"/>
        <v>0</v>
      </c>
    </row>
    <row r="155" spans="1:19" ht="143.25">
      <c r="A155" s="46">
        <v>145</v>
      </c>
      <c r="B155" s="53" t="s">
        <v>416</v>
      </c>
      <c r="C155" s="50" t="s">
        <v>25</v>
      </c>
      <c r="D155" s="62">
        <v>28</v>
      </c>
      <c r="E155" s="40" t="s">
        <v>803</v>
      </c>
      <c r="F155" s="41" t="s">
        <v>228</v>
      </c>
      <c r="G155" s="41" t="s">
        <v>229</v>
      </c>
      <c r="H155" s="42" t="s">
        <v>234</v>
      </c>
      <c r="I155" s="15" t="s">
        <v>78</v>
      </c>
      <c r="J155" s="15">
        <v>1</v>
      </c>
      <c r="K155" s="16">
        <v>45292</v>
      </c>
      <c r="L155" s="16">
        <v>45351</v>
      </c>
      <c r="M155" s="22">
        <f t="shared" si="12"/>
        <v>8.4285714285714288</v>
      </c>
      <c r="N155" s="11"/>
      <c r="O155" s="67"/>
      <c r="P155" s="71">
        <v>1</v>
      </c>
      <c r="Q155" s="73">
        <f t="shared" si="9"/>
        <v>1</v>
      </c>
      <c r="R155" s="73">
        <f t="shared" si="10"/>
        <v>0</v>
      </c>
      <c r="S155" s="73">
        <f t="shared" si="11"/>
        <v>0</v>
      </c>
    </row>
    <row r="156" spans="1:19" ht="143.25" customHeight="1">
      <c r="A156" s="46">
        <v>146</v>
      </c>
      <c r="B156" s="53" t="s">
        <v>417</v>
      </c>
      <c r="C156" s="50" t="s">
        <v>25</v>
      </c>
      <c r="D156" s="62">
        <v>28</v>
      </c>
      <c r="E156" s="40" t="s">
        <v>803</v>
      </c>
      <c r="F156" s="41" t="s">
        <v>228</v>
      </c>
      <c r="G156" s="41" t="s">
        <v>229</v>
      </c>
      <c r="H156" s="42" t="s">
        <v>235</v>
      </c>
      <c r="I156" s="15" t="s">
        <v>236</v>
      </c>
      <c r="J156" s="15">
        <v>10</v>
      </c>
      <c r="K156" s="16">
        <v>45292</v>
      </c>
      <c r="L156" s="16">
        <v>45443</v>
      </c>
      <c r="M156" s="22">
        <f t="shared" si="12"/>
        <v>21.571428571428573</v>
      </c>
      <c r="N156" s="11"/>
      <c r="O156" s="67"/>
      <c r="P156" s="71">
        <v>10</v>
      </c>
      <c r="Q156" s="73">
        <f t="shared" si="9"/>
        <v>1</v>
      </c>
      <c r="R156" s="73">
        <f t="shared" si="10"/>
        <v>0</v>
      </c>
      <c r="S156" s="73">
        <f t="shared" si="11"/>
        <v>0</v>
      </c>
    </row>
    <row r="157" spans="1:19" ht="143.25">
      <c r="A157" s="46">
        <v>147</v>
      </c>
      <c r="B157" s="53" t="s">
        <v>418</v>
      </c>
      <c r="C157" s="50" t="s">
        <v>25</v>
      </c>
      <c r="D157" s="62">
        <v>28</v>
      </c>
      <c r="E157" s="40" t="s">
        <v>803</v>
      </c>
      <c r="F157" s="41" t="s">
        <v>228</v>
      </c>
      <c r="G157" s="41" t="s">
        <v>229</v>
      </c>
      <c r="H157" s="42" t="s">
        <v>237</v>
      </c>
      <c r="I157" s="15" t="s">
        <v>78</v>
      </c>
      <c r="J157" s="15">
        <v>1</v>
      </c>
      <c r="K157" s="16">
        <v>45323</v>
      </c>
      <c r="L157" s="16">
        <v>45351</v>
      </c>
      <c r="M157" s="22">
        <f t="shared" si="12"/>
        <v>4</v>
      </c>
      <c r="N157" s="11"/>
      <c r="O157" s="67"/>
      <c r="P157" s="71">
        <v>1</v>
      </c>
      <c r="Q157" s="73">
        <f t="shared" si="9"/>
        <v>1</v>
      </c>
      <c r="R157" s="73">
        <f t="shared" si="10"/>
        <v>0</v>
      </c>
      <c r="S157" s="73">
        <f t="shared" si="11"/>
        <v>0</v>
      </c>
    </row>
    <row r="158" spans="1:19" ht="143.25">
      <c r="A158" s="46">
        <v>148</v>
      </c>
      <c r="B158" s="53" t="s">
        <v>419</v>
      </c>
      <c r="C158" s="50" t="s">
        <v>25</v>
      </c>
      <c r="D158" s="62">
        <v>28</v>
      </c>
      <c r="E158" s="40" t="s">
        <v>803</v>
      </c>
      <c r="F158" s="41" t="s">
        <v>228</v>
      </c>
      <c r="G158" s="41" t="s">
        <v>229</v>
      </c>
      <c r="H158" s="42" t="s">
        <v>238</v>
      </c>
      <c r="I158" s="15" t="s">
        <v>78</v>
      </c>
      <c r="J158" s="15">
        <v>1</v>
      </c>
      <c r="K158" s="16">
        <v>45323</v>
      </c>
      <c r="L158" s="16">
        <v>45351</v>
      </c>
      <c r="M158" s="22">
        <f t="shared" si="12"/>
        <v>4</v>
      </c>
      <c r="N158" s="11"/>
      <c r="O158" s="67"/>
      <c r="P158" s="71">
        <v>1</v>
      </c>
      <c r="Q158" s="73">
        <f t="shared" si="9"/>
        <v>1</v>
      </c>
      <c r="R158" s="73">
        <f t="shared" si="10"/>
        <v>0</v>
      </c>
      <c r="S158" s="73">
        <f t="shared" si="11"/>
        <v>0</v>
      </c>
    </row>
    <row r="159" spans="1:19" ht="143.25">
      <c r="A159" s="46">
        <v>149</v>
      </c>
      <c r="B159" s="53" t="s">
        <v>420</v>
      </c>
      <c r="C159" s="50" t="s">
        <v>25</v>
      </c>
      <c r="D159" s="62">
        <v>28</v>
      </c>
      <c r="E159" s="40" t="s">
        <v>803</v>
      </c>
      <c r="F159" s="41" t="s">
        <v>228</v>
      </c>
      <c r="G159" s="41" t="s">
        <v>229</v>
      </c>
      <c r="H159" s="42" t="s">
        <v>239</v>
      </c>
      <c r="I159" s="15" t="s">
        <v>240</v>
      </c>
      <c r="J159" s="15">
        <v>2</v>
      </c>
      <c r="K159" s="16">
        <v>45292</v>
      </c>
      <c r="L159" s="16">
        <v>45641</v>
      </c>
      <c r="M159" s="22">
        <f t="shared" si="12"/>
        <v>49.857142857142854</v>
      </c>
      <c r="N159" s="11"/>
      <c r="O159" s="67"/>
      <c r="P159" s="71"/>
      <c r="Q159" s="73">
        <f t="shared" si="9"/>
        <v>0</v>
      </c>
      <c r="R159" s="73">
        <f t="shared" si="10"/>
        <v>0</v>
      </c>
      <c r="S159" s="73" t="e">
        <f t="shared" si="11"/>
        <v>#DIV/0!</v>
      </c>
    </row>
    <row r="160" spans="1:19" ht="143.25">
      <c r="A160" s="46">
        <v>150</v>
      </c>
      <c r="B160" s="100" t="s">
        <v>421</v>
      </c>
      <c r="C160" s="101" t="s">
        <v>25</v>
      </c>
      <c r="D160" s="119">
        <v>29</v>
      </c>
      <c r="E160" s="105" t="s">
        <v>804</v>
      </c>
      <c r="F160" s="105" t="s">
        <v>241</v>
      </c>
      <c r="G160" s="105" t="s">
        <v>242</v>
      </c>
      <c r="H160" s="21" t="s">
        <v>243</v>
      </c>
      <c r="I160" s="21" t="s">
        <v>244</v>
      </c>
      <c r="J160" s="33">
        <v>1</v>
      </c>
      <c r="K160" s="34">
        <v>45337</v>
      </c>
      <c r="L160" s="34">
        <v>45442</v>
      </c>
      <c r="M160" s="22">
        <f t="shared" si="12"/>
        <v>15</v>
      </c>
      <c r="N160" s="11"/>
      <c r="O160" s="67"/>
      <c r="P160" s="71">
        <v>1</v>
      </c>
      <c r="Q160" s="73">
        <f t="shared" si="9"/>
        <v>1</v>
      </c>
      <c r="R160" s="73">
        <f t="shared" si="10"/>
        <v>0</v>
      </c>
      <c r="S160" s="73">
        <f t="shared" si="11"/>
        <v>0</v>
      </c>
    </row>
    <row r="161" spans="1:19" ht="143.25">
      <c r="A161" s="46">
        <v>151</v>
      </c>
      <c r="B161" s="53" t="s">
        <v>422</v>
      </c>
      <c r="C161" s="50" t="s">
        <v>25</v>
      </c>
      <c r="D161" s="63">
        <v>29</v>
      </c>
      <c r="E161" s="19" t="s">
        <v>804</v>
      </c>
      <c r="F161" s="19" t="s">
        <v>241</v>
      </c>
      <c r="G161" s="19" t="s">
        <v>242</v>
      </c>
      <c r="H161" s="21" t="s">
        <v>245</v>
      </c>
      <c r="I161" s="21" t="s">
        <v>246</v>
      </c>
      <c r="J161" s="33">
        <v>1</v>
      </c>
      <c r="K161" s="34">
        <v>45337</v>
      </c>
      <c r="L161" s="34">
        <v>45442</v>
      </c>
      <c r="M161" s="22">
        <f t="shared" si="12"/>
        <v>15</v>
      </c>
      <c r="N161" s="11"/>
      <c r="O161" s="67"/>
      <c r="P161" s="71">
        <v>1</v>
      </c>
      <c r="Q161" s="73">
        <f t="shared" si="9"/>
        <v>1</v>
      </c>
      <c r="R161" s="73">
        <f t="shared" si="10"/>
        <v>0</v>
      </c>
      <c r="S161" s="73">
        <f t="shared" si="11"/>
        <v>0</v>
      </c>
    </row>
    <row r="162" spans="1:19" ht="129">
      <c r="A162" s="46">
        <v>152</v>
      </c>
      <c r="B162" s="100" t="s">
        <v>423</v>
      </c>
      <c r="C162" s="101" t="s">
        <v>25</v>
      </c>
      <c r="D162" s="106">
        <v>30</v>
      </c>
      <c r="E162" s="104" t="s">
        <v>805</v>
      </c>
      <c r="F162" s="104" t="s">
        <v>247</v>
      </c>
      <c r="G162" s="104" t="s">
        <v>248</v>
      </c>
      <c r="H162" s="6" t="s">
        <v>249</v>
      </c>
      <c r="I162" s="4" t="s">
        <v>250</v>
      </c>
      <c r="J162" s="39">
        <v>2</v>
      </c>
      <c r="K162" s="7">
        <v>45323</v>
      </c>
      <c r="L162" s="7">
        <v>45657</v>
      </c>
      <c r="M162" s="22">
        <f t="shared" si="12"/>
        <v>47.714285714285715</v>
      </c>
      <c r="N162" s="11"/>
      <c r="O162" s="67"/>
      <c r="P162" s="71"/>
      <c r="Q162" s="73">
        <f t="shared" si="9"/>
        <v>0</v>
      </c>
      <c r="R162" s="73">
        <f t="shared" si="10"/>
        <v>0</v>
      </c>
      <c r="S162" s="73" t="e">
        <f t="shared" si="11"/>
        <v>#DIV/0!</v>
      </c>
    </row>
    <row r="163" spans="1:19" ht="129">
      <c r="A163" s="46">
        <v>153</v>
      </c>
      <c r="B163" s="53" t="s">
        <v>424</v>
      </c>
      <c r="C163" s="50" t="s">
        <v>25</v>
      </c>
      <c r="D163" s="59">
        <v>30</v>
      </c>
      <c r="E163" s="12" t="s">
        <v>805</v>
      </c>
      <c r="F163" s="12" t="s">
        <v>247</v>
      </c>
      <c r="G163" s="12" t="s">
        <v>248</v>
      </c>
      <c r="H163" s="6" t="s">
        <v>251</v>
      </c>
      <c r="I163" s="4" t="s">
        <v>252</v>
      </c>
      <c r="J163" s="39">
        <v>1</v>
      </c>
      <c r="K163" s="7">
        <v>45323</v>
      </c>
      <c r="L163" s="7">
        <v>45351</v>
      </c>
      <c r="M163" s="22">
        <f t="shared" si="12"/>
        <v>4</v>
      </c>
      <c r="N163" s="11"/>
      <c r="O163" s="67"/>
      <c r="P163" s="71">
        <v>1</v>
      </c>
      <c r="Q163" s="73">
        <f t="shared" si="9"/>
        <v>1</v>
      </c>
      <c r="R163" s="73">
        <f t="shared" si="10"/>
        <v>0</v>
      </c>
      <c r="S163" s="73">
        <f t="shared" si="11"/>
        <v>0</v>
      </c>
    </row>
    <row r="164" spans="1:19" ht="143.25">
      <c r="A164" s="46">
        <v>154</v>
      </c>
      <c r="B164" s="100" t="s">
        <v>425</v>
      </c>
      <c r="C164" s="101" t="s">
        <v>25</v>
      </c>
      <c r="D164" s="106">
        <v>31</v>
      </c>
      <c r="E164" s="111" t="s">
        <v>806</v>
      </c>
      <c r="F164" s="120" t="s">
        <v>253</v>
      </c>
      <c r="G164" s="120" t="s">
        <v>254</v>
      </c>
      <c r="H164" s="43" t="s">
        <v>255</v>
      </c>
      <c r="I164" s="4" t="s">
        <v>62</v>
      </c>
      <c r="J164" s="39">
        <v>1</v>
      </c>
      <c r="K164" s="7">
        <v>45352</v>
      </c>
      <c r="L164" s="7">
        <v>45566</v>
      </c>
      <c r="M164" s="22">
        <v>30.571428571428573</v>
      </c>
      <c r="N164" s="11"/>
      <c r="O164" s="67"/>
      <c r="P164" s="71"/>
      <c r="Q164" s="73">
        <f t="shared" si="9"/>
        <v>0</v>
      </c>
      <c r="R164" s="73">
        <f t="shared" si="10"/>
        <v>0</v>
      </c>
      <c r="S164" s="73" t="e">
        <f t="shared" si="11"/>
        <v>#DIV/0!</v>
      </c>
    </row>
    <row r="165" spans="1:19" ht="157.5">
      <c r="A165" s="46">
        <v>155</v>
      </c>
      <c r="B165" s="100" t="s">
        <v>426</v>
      </c>
      <c r="C165" s="101" t="s">
        <v>25</v>
      </c>
      <c r="D165" s="106">
        <v>32</v>
      </c>
      <c r="E165" s="104" t="s">
        <v>807</v>
      </c>
      <c r="F165" s="105" t="s">
        <v>208</v>
      </c>
      <c r="G165" s="105" t="s">
        <v>186</v>
      </c>
      <c r="H165" s="20" t="s">
        <v>209</v>
      </c>
      <c r="I165" s="21" t="s">
        <v>187</v>
      </c>
      <c r="J165" s="33">
        <v>3</v>
      </c>
      <c r="K165" s="34">
        <v>45342</v>
      </c>
      <c r="L165" s="34">
        <v>45371</v>
      </c>
      <c r="M165" s="54">
        <f t="shared" ref="M165:M218" si="13">(+L165-K165)/7</f>
        <v>4.1428571428571432</v>
      </c>
      <c r="N165" s="8"/>
      <c r="O165" s="66"/>
      <c r="P165" s="71">
        <v>3</v>
      </c>
      <c r="Q165" s="73">
        <f t="shared" si="9"/>
        <v>1</v>
      </c>
      <c r="R165" s="73">
        <f t="shared" si="10"/>
        <v>0</v>
      </c>
      <c r="S165" s="73">
        <f t="shared" si="11"/>
        <v>0</v>
      </c>
    </row>
    <row r="166" spans="1:19" ht="157.5">
      <c r="A166" s="46">
        <v>156</v>
      </c>
      <c r="B166" s="53" t="s">
        <v>427</v>
      </c>
      <c r="C166" s="50" t="s">
        <v>25</v>
      </c>
      <c r="D166" s="55">
        <v>32</v>
      </c>
      <c r="E166" s="5" t="s">
        <v>807</v>
      </c>
      <c r="F166" s="19" t="s">
        <v>208</v>
      </c>
      <c r="G166" s="19" t="s">
        <v>186</v>
      </c>
      <c r="H166" s="20" t="s">
        <v>210</v>
      </c>
      <c r="I166" s="21" t="s">
        <v>188</v>
      </c>
      <c r="J166" s="33">
        <v>4</v>
      </c>
      <c r="K166" s="34">
        <v>45342</v>
      </c>
      <c r="L166" s="34">
        <v>45626</v>
      </c>
      <c r="M166" s="54">
        <f t="shared" si="13"/>
        <v>40.571428571428569</v>
      </c>
      <c r="N166" s="8"/>
      <c r="O166" s="66"/>
      <c r="P166" s="71">
        <v>2</v>
      </c>
      <c r="Q166" s="73">
        <f t="shared" si="9"/>
        <v>0.5</v>
      </c>
      <c r="R166" s="73">
        <f t="shared" si="10"/>
        <v>0</v>
      </c>
      <c r="S166" s="73">
        <f t="shared" si="11"/>
        <v>0</v>
      </c>
    </row>
    <row r="167" spans="1:19" ht="147.75" customHeight="1">
      <c r="A167" s="46">
        <v>157</v>
      </c>
      <c r="B167" s="53" t="s">
        <v>428</v>
      </c>
      <c r="C167" s="50" t="s">
        <v>25</v>
      </c>
      <c r="D167" s="55">
        <v>32</v>
      </c>
      <c r="E167" s="5" t="s">
        <v>807</v>
      </c>
      <c r="F167" s="19" t="s">
        <v>208</v>
      </c>
      <c r="G167" s="19" t="s">
        <v>186</v>
      </c>
      <c r="H167" s="20" t="s">
        <v>211</v>
      </c>
      <c r="I167" s="21" t="s">
        <v>189</v>
      </c>
      <c r="J167" s="33">
        <v>12</v>
      </c>
      <c r="K167" s="34">
        <v>45342</v>
      </c>
      <c r="L167" s="34">
        <v>45641</v>
      </c>
      <c r="M167" s="54">
        <f t="shared" si="13"/>
        <v>42.714285714285715</v>
      </c>
      <c r="N167" s="8"/>
      <c r="O167" s="66"/>
      <c r="P167" s="71"/>
      <c r="Q167" s="73">
        <f t="shared" si="9"/>
        <v>0</v>
      </c>
      <c r="R167" s="73">
        <f t="shared" si="10"/>
        <v>0</v>
      </c>
      <c r="S167" s="73" t="e">
        <f t="shared" si="11"/>
        <v>#DIV/0!</v>
      </c>
    </row>
    <row r="168" spans="1:19" ht="168.75" customHeight="1">
      <c r="A168" s="46">
        <v>158</v>
      </c>
      <c r="B168" s="53" t="s">
        <v>429</v>
      </c>
      <c r="C168" s="50" t="s">
        <v>25</v>
      </c>
      <c r="D168" s="55">
        <v>32</v>
      </c>
      <c r="E168" s="5" t="s">
        <v>807</v>
      </c>
      <c r="F168" s="19" t="s">
        <v>208</v>
      </c>
      <c r="G168" s="19" t="s">
        <v>186</v>
      </c>
      <c r="H168" s="20" t="s">
        <v>212</v>
      </c>
      <c r="I168" s="21" t="s">
        <v>190</v>
      </c>
      <c r="J168" s="33">
        <v>6</v>
      </c>
      <c r="K168" s="34">
        <v>45342</v>
      </c>
      <c r="L168" s="34">
        <v>45626</v>
      </c>
      <c r="M168" s="54">
        <f t="shared" si="13"/>
        <v>40.571428571428569</v>
      </c>
      <c r="N168" s="8"/>
      <c r="O168" s="66"/>
      <c r="P168" s="71"/>
      <c r="Q168" s="73">
        <f t="shared" si="9"/>
        <v>0</v>
      </c>
      <c r="R168" s="73">
        <f t="shared" si="10"/>
        <v>0</v>
      </c>
      <c r="S168" s="73" t="e">
        <f t="shared" si="11"/>
        <v>#DIV/0!</v>
      </c>
    </row>
    <row r="169" spans="1:19" ht="157.5">
      <c r="A169" s="46">
        <v>159</v>
      </c>
      <c r="B169" s="53" t="s">
        <v>430</v>
      </c>
      <c r="C169" s="50" t="s">
        <v>25</v>
      </c>
      <c r="D169" s="55">
        <v>32</v>
      </c>
      <c r="E169" s="5" t="s">
        <v>807</v>
      </c>
      <c r="F169" s="19" t="s">
        <v>208</v>
      </c>
      <c r="G169" s="19" t="s">
        <v>186</v>
      </c>
      <c r="H169" s="20" t="s">
        <v>191</v>
      </c>
      <c r="I169" s="21" t="s">
        <v>192</v>
      </c>
      <c r="J169" s="33">
        <v>6</v>
      </c>
      <c r="K169" s="34">
        <v>45342</v>
      </c>
      <c r="L169" s="34">
        <v>45646</v>
      </c>
      <c r="M169" s="54">
        <f t="shared" si="13"/>
        <v>43.428571428571431</v>
      </c>
      <c r="N169" s="8"/>
      <c r="O169" s="66"/>
      <c r="P169" s="71"/>
      <c r="Q169" s="73">
        <f t="shared" si="9"/>
        <v>0</v>
      </c>
      <c r="R169" s="73">
        <f t="shared" si="10"/>
        <v>0</v>
      </c>
      <c r="S169" s="73" t="e">
        <f t="shared" si="11"/>
        <v>#DIV/0!</v>
      </c>
    </row>
    <row r="170" spans="1:19" ht="157.5">
      <c r="A170" s="46">
        <v>160</v>
      </c>
      <c r="B170" s="53" t="s">
        <v>431</v>
      </c>
      <c r="C170" s="50" t="s">
        <v>25</v>
      </c>
      <c r="D170" s="55">
        <v>32</v>
      </c>
      <c r="E170" s="5" t="s">
        <v>807</v>
      </c>
      <c r="F170" s="19" t="s">
        <v>208</v>
      </c>
      <c r="G170" s="19" t="s">
        <v>186</v>
      </c>
      <c r="H170" s="20" t="s">
        <v>213</v>
      </c>
      <c r="I170" s="21" t="s">
        <v>193</v>
      </c>
      <c r="J170" s="33">
        <v>5</v>
      </c>
      <c r="K170" s="34">
        <v>45342</v>
      </c>
      <c r="L170" s="34">
        <v>45641</v>
      </c>
      <c r="M170" s="54">
        <f t="shared" si="13"/>
        <v>42.714285714285715</v>
      </c>
      <c r="N170" s="8"/>
      <c r="O170" s="66"/>
      <c r="P170" s="71"/>
      <c r="Q170" s="73">
        <f t="shared" si="9"/>
        <v>0</v>
      </c>
      <c r="R170" s="73">
        <f t="shared" si="10"/>
        <v>0</v>
      </c>
      <c r="S170" s="73" t="e">
        <f t="shared" si="11"/>
        <v>#DIV/0!</v>
      </c>
    </row>
    <row r="171" spans="1:19" ht="143.25">
      <c r="A171" s="46">
        <v>161</v>
      </c>
      <c r="B171" s="53" t="s">
        <v>432</v>
      </c>
      <c r="C171" s="50" t="s">
        <v>25</v>
      </c>
      <c r="D171" s="55">
        <v>33</v>
      </c>
      <c r="E171" s="5" t="s">
        <v>808</v>
      </c>
      <c r="F171" s="19" t="s">
        <v>208</v>
      </c>
      <c r="G171" s="19" t="s">
        <v>186</v>
      </c>
      <c r="H171" s="20" t="s">
        <v>209</v>
      </c>
      <c r="I171" s="21" t="s">
        <v>187</v>
      </c>
      <c r="J171" s="33">
        <v>3</v>
      </c>
      <c r="K171" s="34">
        <v>45342</v>
      </c>
      <c r="L171" s="34">
        <v>45371</v>
      </c>
      <c r="M171" s="54">
        <f t="shared" si="13"/>
        <v>4.1428571428571432</v>
      </c>
      <c r="N171" s="8"/>
      <c r="O171" s="66"/>
      <c r="P171" s="71">
        <v>3</v>
      </c>
      <c r="Q171" s="73">
        <f t="shared" si="9"/>
        <v>1</v>
      </c>
      <c r="R171" s="73">
        <f t="shared" si="10"/>
        <v>0</v>
      </c>
      <c r="S171" s="73">
        <f t="shared" si="11"/>
        <v>0</v>
      </c>
    </row>
    <row r="172" spans="1:19" ht="143.25">
      <c r="A172" s="46">
        <v>162</v>
      </c>
      <c r="B172" s="53" t="s">
        <v>433</v>
      </c>
      <c r="C172" s="50" t="s">
        <v>25</v>
      </c>
      <c r="D172" s="55">
        <v>33</v>
      </c>
      <c r="E172" s="5" t="s">
        <v>808</v>
      </c>
      <c r="F172" s="19" t="s">
        <v>208</v>
      </c>
      <c r="G172" s="19" t="s">
        <v>186</v>
      </c>
      <c r="H172" s="20" t="s">
        <v>210</v>
      </c>
      <c r="I172" s="21" t="s">
        <v>188</v>
      </c>
      <c r="J172" s="33">
        <v>4</v>
      </c>
      <c r="K172" s="34">
        <v>45342</v>
      </c>
      <c r="L172" s="34">
        <v>45626</v>
      </c>
      <c r="M172" s="54">
        <f t="shared" si="13"/>
        <v>40.571428571428569</v>
      </c>
      <c r="N172" s="8"/>
      <c r="O172" s="66"/>
      <c r="P172" s="71">
        <v>2</v>
      </c>
      <c r="Q172" s="73">
        <f t="shared" si="9"/>
        <v>0.5</v>
      </c>
      <c r="R172" s="73">
        <f t="shared" si="10"/>
        <v>0</v>
      </c>
      <c r="S172" s="73">
        <f t="shared" si="11"/>
        <v>0</v>
      </c>
    </row>
    <row r="173" spans="1:19" ht="143.25">
      <c r="A173" s="46">
        <v>163</v>
      </c>
      <c r="B173" s="53" t="s">
        <v>434</v>
      </c>
      <c r="C173" s="50" t="s">
        <v>25</v>
      </c>
      <c r="D173" s="55">
        <v>33</v>
      </c>
      <c r="E173" s="5" t="s">
        <v>808</v>
      </c>
      <c r="F173" s="19" t="s">
        <v>208</v>
      </c>
      <c r="G173" s="19" t="s">
        <v>186</v>
      </c>
      <c r="H173" s="20" t="s">
        <v>211</v>
      </c>
      <c r="I173" s="21" t="s">
        <v>189</v>
      </c>
      <c r="J173" s="33">
        <v>12</v>
      </c>
      <c r="K173" s="34">
        <v>45342</v>
      </c>
      <c r="L173" s="34">
        <v>45641</v>
      </c>
      <c r="M173" s="54">
        <f t="shared" si="13"/>
        <v>42.714285714285715</v>
      </c>
      <c r="N173" s="8"/>
      <c r="O173" s="66"/>
      <c r="P173" s="71"/>
      <c r="Q173" s="73">
        <f t="shared" si="9"/>
        <v>0</v>
      </c>
      <c r="R173" s="73">
        <f t="shared" si="10"/>
        <v>0</v>
      </c>
      <c r="S173" s="73" t="e">
        <f t="shared" si="11"/>
        <v>#DIV/0!</v>
      </c>
    </row>
    <row r="174" spans="1:19" ht="175.5" customHeight="1">
      <c r="A174" s="46">
        <v>164</v>
      </c>
      <c r="B174" s="53" t="s">
        <v>435</v>
      </c>
      <c r="C174" s="50" t="s">
        <v>25</v>
      </c>
      <c r="D174" s="55">
        <v>33</v>
      </c>
      <c r="E174" s="5" t="s">
        <v>808</v>
      </c>
      <c r="F174" s="19" t="s">
        <v>208</v>
      </c>
      <c r="G174" s="19" t="s">
        <v>186</v>
      </c>
      <c r="H174" s="20" t="s">
        <v>212</v>
      </c>
      <c r="I174" s="21" t="s">
        <v>190</v>
      </c>
      <c r="J174" s="33">
        <v>6</v>
      </c>
      <c r="K174" s="34">
        <v>45342</v>
      </c>
      <c r="L174" s="34">
        <v>45626</v>
      </c>
      <c r="M174" s="54">
        <f t="shared" si="13"/>
        <v>40.571428571428569</v>
      </c>
      <c r="N174" s="8"/>
      <c r="O174" s="66"/>
      <c r="P174" s="71"/>
      <c r="Q174" s="73">
        <f t="shared" si="9"/>
        <v>0</v>
      </c>
      <c r="R174" s="73">
        <f t="shared" si="10"/>
        <v>0</v>
      </c>
      <c r="S174" s="73" t="e">
        <f t="shared" si="11"/>
        <v>#DIV/0!</v>
      </c>
    </row>
    <row r="175" spans="1:19" ht="143.25">
      <c r="A175" s="46">
        <v>165</v>
      </c>
      <c r="B175" s="53" t="s">
        <v>436</v>
      </c>
      <c r="C175" s="50" t="s">
        <v>25</v>
      </c>
      <c r="D175" s="55">
        <v>33</v>
      </c>
      <c r="E175" s="5" t="s">
        <v>808</v>
      </c>
      <c r="F175" s="19" t="s">
        <v>208</v>
      </c>
      <c r="G175" s="19" t="s">
        <v>186</v>
      </c>
      <c r="H175" s="20" t="s">
        <v>191</v>
      </c>
      <c r="I175" s="21" t="s">
        <v>192</v>
      </c>
      <c r="J175" s="33">
        <v>6</v>
      </c>
      <c r="K175" s="34">
        <v>45342</v>
      </c>
      <c r="L175" s="34">
        <v>45646</v>
      </c>
      <c r="M175" s="54">
        <f t="shared" si="13"/>
        <v>43.428571428571431</v>
      </c>
      <c r="N175" s="8"/>
      <c r="O175" s="66"/>
      <c r="P175" s="71"/>
      <c r="Q175" s="73">
        <f t="shared" si="9"/>
        <v>0</v>
      </c>
      <c r="R175" s="73">
        <f t="shared" si="10"/>
        <v>0</v>
      </c>
      <c r="S175" s="73" t="e">
        <f t="shared" si="11"/>
        <v>#DIV/0!</v>
      </c>
    </row>
    <row r="176" spans="1:19" ht="143.25">
      <c r="A176" s="46">
        <v>166</v>
      </c>
      <c r="B176" s="53" t="s">
        <v>437</v>
      </c>
      <c r="C176" s="50" t="s">
        <v>25</v>
      </c>
      <c r="D176" s="55">
        <v>33</v>
      </c>
      <c r="E176" s="5" t="s">
        <v>808</v>
      </c>
      <c r="F176" s="19" t="s">
        <v>208</v>
      </c>
      <c r="G176" s="19" t="s">
        <v>186</v>
      </c>
      <c r="H176" s="20" t="s">
        <v>213</v>
      </c>
      <c r="I176" s="21" t="s">
        <v>193</v>
      </c>
      <c r="J176" s="33">
        <v>5</v>
      </c>
      <c r="K176" s="34">
        <v>45342</v>
      </c>
      <c r="L176" s="34">
        <v>45641</v>
      </c>
      <c r="M176" s="54">
        <f t="shared" si="13"/>
        <v>42.714285714285715</v>
      </c>
      <c r="N176" s="8"/>
      <c r="O176" s="66"/>
      <c r="P176" s="71"/>
      <c r="Q176" s="73">
        <f t="shared" si="9"/>
        <v>0</v>
      </c>
      <c r="R176" s="73">
        <f t="shared" si="10"/>
        <v>0</v>
      </c>
      <c r="S176" s="73" t="e">
        <f t="shared" si="11"/>
        <v>#DIV/0!</v>
      </c>
    </row>
    <row r="177" spans="1:19" ht="143.25">
      <c r="A177" s="46">
        <v>167</v>
      </c>
      <c r="B177" s="100" t="s">
        <v>438</v>
      </c>
      <c r="C177" s="101" t="s">
        <v>25</v>
      </c>
      <c r="D177" s="106">
        <v>34</v>
      </c>
      <c r="E177" s="104" t="s">
        <v>809</v>
      </c>
      <c r="F177" s="105" t="s">
        <v>208</v>
      </c>
      <c r="G177" s="105" t="s">
        <v>186</v>
      </c>
      <c r="H177" s="20" t="s">
        <v>209</v>
      </c>
      <c r="I177" s="21" t="s">
        <v>187</v>
      </c>
      <c r="J177" s="33">
        <v>3</v>
      </c>
      <c r="K177" s="34">
        <v>45342</v>
      </c>
      <c r="L177" s="34">
        <v>45371</v>
      </c>
      <c r="M177" s="54">
        <f t="shared" si="13"/>
        <v>4.1428571428571432</v>
      </c>
      <c r="N177" s="8"/>
      <c r="O177" s="66"/>
      <c r="P177" s="71">
        <v>3</v>
      </c>
      <c r="Q177" s="73">
        <f t="shared" si="9"/>
        <v>1</v>
      </c>
      <c r="R177" s="73">
        <f t="shared" si="10"/>
        <v>0</v>
      </c>
      <c r="S177" s="73">
        <f t="shared" si="11"/>
        <v>0</v>
      </c>
    </row>
    <row r="178" spans="1:19" ht="150" customHeight="1">
      <c r="A178" s="46">
        <v>168</v>
      </c>
      <c r="B178" s="53" t="s">
        <v>439</v>
      </c>
      <c r="C178" s="50" t="s">
        <v>25</v>
      </c>
      <c r="D178" s="55">
        <v>34</v>
      </c>
      <c r="E178" s="5" t="s">
        <v>809</v>
      </c>
      <c r="F178" s="19" t="s">
        <v>208</v>
      </c>
      <c r="G178" s="19" t="s">
        <v>186</v>
      </c>
      <c r="H178" s="20" t="s">
        <v>210</v>
      </c>
      <c r="I178" s="21" t="s">
        <v>188</v>
      </c>
      <c r="J178" s="33">
        <v>4</v>
      </c>
      <c r="K178" s="34">
        <v>45342</v>
      </c>
      <c r="L178" s="34">
        <v>45626</v>
      </c>
      <c r="M178" s="54">
        <f t="shared" si="13"/>
        <v>40.571428571428569</v>
      </c>
      <c r="N178" s="8"/>
      <c r="O178" s="66"/>
      <c r="P178" s="71">
        <v>2</v>
      </c>
      <c r="Q178" s="73">
        <f t="shared" si="9"/>
        <v>0.5</v>
      </c>
      <c r="R178" s="73">
        <f t="shared" si="10"/>
        <v>0</v>
      </c>
      <c r="S178" s="73">
        <f t="shared" si="11"/>
        <v>0</v>
      </c>
    </row>
    <row r="179" spans="1:19" ht="143.25">
      <c r="A179" s="46">
        <v>169</v>
      </c>
      <c r="B179" s="53" t="s">
        <v>440</v>
      </c>
      <c r="C179" s="50" t="s">
        <v>25</v>
      </c>
      <c r="D179" s="55">
        <v>34</v>
      </c>
      <c r="E179" s="5" t="s">
        <v>809</v>
      </c>
      <c r="F179" s="19" t="s">
        <v>208</v>
      </c>
      <c r="G179" s="19" t="s">
        <v>186</v>
      </c>
      <c r="H179" s="20" t="s">
        <v>211</v>
      </c>
      <c r="I179" s="21" t="s">
        <v>189</v>
      </c>
      <c r="J179" s="33">
        <v>12</v>
      </c>
      <c r="K179" s="34">
        <v>45342</v>
      </c>
      <c r="L179" s="34">
        <v>45641</v>
      </c>
      <c r="M179" s="54">
        <f t="shared" si="13"/>
        <v>42.714285714285715</v>
      </c>
      <c r="N179" s="8"/>
      <c r="O179" s="66"/>
      <c r="P179" s="71"/>
      <c r="Q179" s="73">
        <f t="shared" si="9"/>
        <v>0</v>
      </c>
      <c r="R179" s="73">
        <f t="shared" si="10"/>
        <v>0</v>
      </c>
      <c r="S179" s="73" t="e">
        <f t="shared" si="11"/>
        <v>#DIV/0!</v>
      </c>
    </row>
    <row r="180" spans="1:19" ht="143.25">
      <c r="A180" s="46">
        <v>170</v>
      </c>
      <c r="B180" s="53" t="s">
        <v>441</v>
      </c>
      <c r="C180" s="50" t="s">
        <v>25</v>
      </c>
      <c r="D180" s="55">
        <v>34</v>
      </c>
      <c r="E180" s="5" t="s">
        <v>809</v>
      </c>
      <c r="F180" s="19" t="s">
        <v>208</v>
      </c>
      <c r="G180" s="19" t="s">
        <v>186</v>
      </c>
      <c r="H180" s="20" t="s">
        <v>212</v>
      </c>
      <c r="I180" s="21" t="s">
        <v>190</v>
      </c>
      <c r="J180" s="33">
        <v>6</v>
      </c>
      <c r="K180" s="34">
        <v>45342</v>
      </c>
      <c r="L180" s="34">
        <v>45626</v>
      </c>
      <c r="M180" s="54">
        <f t="shared" si="13"/>
        <v>40.571428571428569</v>
      </c>
      <c r="N180" s="8"/>
      <c r="O180" s="66"/>
      <c r="P180" s="71"/>
      <c r="Q180" s="73">
        <f t="shared" si="9"/>
        <v>0</v>
      </c>
      <c r="R180" s="73">
        <f t="shared" si="10"/>
        <v>0</v>
      </c>
      <c r="S180" s="73" t="e">
        <f t="shared" si="11"/>
        <v>#DIV/0!</v>
      </c>
    </row>
    <row r="181" spans="1:19" ht="143.25">
      <c r="A181" s="46">
        <v>171</v>
      </c>
      <c r="B181" s="53" t="s">
        <v>442</v>
      </c>
      <c r="C181" s="50" t="s">
        <v>25</v>
      </c>
      <c r="D181" s="55">
        <v>34</v>
      </c>
      <c r="E181" s="5" t="s">
        <v>809</v>
      </c>
      <c r="F181" s="19" t="s">
        <v>208</v>
      </c>
      <c r="G181" s="19" t="s">
        <v>186</v>
      </c>
      <c r="H181" s="20" t="s">
        <v>191</v>
      </c>
      <c r="I181" s="21" t="s">
        <v>192</v>
      </c>
      <c r="J181" s="33">
        <v>6</v>
      </c>
      <c r="K181" s="34">
        <v>45342</v>
      </c>
      <c r="L181" s="34">
        <v>45646</v>
      </c>
      <c r="M181" s="54">
        <f t="shared" si="13"/>
        <v>43.428571428571431</v>
      </c>
      <c r="N181" s="8"/>
      <c r="O181" s="66"/>
      <c r="P181" s="71"/>
      <c r="Q181" s="73">
        <f t="shared" si="9"/>
        <v>0</v>
      </c>
      <c r="R181" s="73">
        <f t="shared" si="10"/>
        <v>0</v>
      </c>
      <c r="S181" s="73" t="e">
        <f t="shared" si="11"/>
        <v>#DIV/0!</v>
      </c>
    </row>
    <row r="182" spans="1:19" ht="213.75" customHeight="1">
      <c r="A182" s="46">
        <v>172</v>
      </c>
      <c r="B182" s="53" t="s">
        <v>443</v>
      </c>
      <c r="C182" s="50" t="s">
        <v>25</v>
      </c>
      <c r="D182" s="55">
        <v>34</v>
      </c>
      <c r="E182" s="5" t="s">
        <v>809</v>
      </c>
      <c r="F182" s="19" t="s">
        <v>208</v>
      </c>
      <c r="G182" s="19" t="s">
        <v>186</v>
      </c>
      <c r="H182" s="20" t="s">
        <v>213</v>
      </c>
      <c r="I182" s="21" t="s">
        <v>193</v>
      </c>
      <c r="J182" s="33">
        <v>5</v>
      </c>
      <c r="K182" s="34">
        <v>45342</v>
      </c>
      <c r="L182" s="34">
        <v>45641</v>
      </c>
      <c r="M182" s="54">
        <f t="shared" si="13"/>
        <v>42.714285714285715</v>
      </c>
      <c r="N182" s="8"/>
      <c r="O182" s="66"/>
      <c r="P182" s="71"/>
      <c r="Q182" s="73">
        <f t="shared" si="9"/>
        <v>0</v>
      </c>
      <c r="R182" s="73">
        <f t="shared" si="10"/>
        <v>0</v>
      </c>
      <c r="S182" s="73" t="e">
        <f t="shared" si="11"/>
        <v>#DIV/0!</v>
      </c>
    </row>
    <row r="183" spans="1:19" ht="129">
      <c r="A183" s="46">
        <v>173</v>
      </c>
      <c r="B183" s="100" t="s">
        <v>444</v>
      </c>
      <c r="C183" s="101" t="s">
        <v>25</v>
      </c>
      <c r="D183" s="106">
        <v>35</v>
      </c>
      <c r="E183" s="104" t="s">
        <v>810</v>
      </c>
      <c r="F183" s="105" t="s">
        <v>208</v>
      </c>
      <c r="G183" s="105" t="s">
        <v>186</v>
      </c>
      <c r="H183" s="20" t="s">
        <v>209</v>
      </c>
      <c r="I183" s="21" t="s">
        <v>187</v>
      </c>
      <c r="J183" s="33">
        <v>3</v>
      </c>
      <c r="K183" s="34">
        <v>45342</v>
      </c>
      <c r="L183" s="34">
        <v>45371</v>
      </c>
      <c r="M183" s="54">
        <f t="shared" si="13"/>
        <v>4.1428571428571432</v>
      </c>
      <c r="N183" s="8"/>
      <c r="O183" s="66"/>
      <c r="P183" s="71">
        <v>3</v>
      </c>
      <c r="Q183" s="73">
        <f t="shared" si="9"/>
        <v>1</v>
      </c>
      <c r="R183" s="73">
        <f t="shared" si="10"/>
        <v>0</v>
      </c>
      <c r="S183" s="73">
        <f t="shared" si="11"/>
        <v>0</v>
      </c>
    </row>
    <row r="184" spans="1:19" ht="129">
      <c r="A184" s="46">
        <v>174</v>
      </c>
      <c r="B184" s="53" t="s">
        <v>445</v>
      </c>
      <c r="C184" s="50" t="s">
        <v>25</v>
      </c>
      <c r="D184" s="55">
        <v>35</v>
      </c>
      <c r="E184" s="5" t="s">
        <v>810</v>
      </c>
      <c r="F184" s="19" t="s">
        <v>208</v>
      </c>
      <c r="G184" s="19" t="s">
        <v>186</v>
      </c>
      <c r="H184" s="20" t="s">
        <v>210</v>
      </c>
      <c r="I184" s="21" t="s">
        <v>188</v>
      </c>
      <c r="J184" s="33">
        <v>4</v>
      </c>
      <c r="K184" s="34">
        <v>45342</v>
      </c>
      <c r="L184" s="34">
        <v>45626</v>
      </c>
      <c r="M184" s="54">
        <f t="shared" si="13"/>
        <v>40.571428571428569</v>
      </c>
      <c r="N184" s="8"/>
      <c r="O184" s="66"/>
      <c r="P184" s="71">
        <v>2</v>
      </c>
      <c r="Q184" s="73">
        <f t="shared" si="9"/>
        <v>0.5</v>
      </c>
      <c r="R184" s="73">
        <f t="shared" si="10"/>
        <v>0</v>
      </c>
      <c r="S184" s="73">
        <f t="shared" si="11"/>
        <v>0</v>
      </c>
    </row>
    <row r="185" spans="1:19" ht="204" customHeight="1">
      <c r="A185" s="46">
        <v>175</v>
      </c>
      <c r="B185" s="53" t="s">
        <v>446</v>
      </c>
      <c r="C185" s="50" t="s">
        <v>25</v>
      </c>
      <c r="D185" s="55">
        <v>35</v>
      </c>
      <c r="E185" s="5" t="s">
        <v>810</v>
      </c>
      <c r="F185" s="19" t="s">
        <v>208</v>
      </c>
      <c r="G185" s="19" t="s">
        <v>186</v>
      </c>
      <c r="H185" s="20" t="s">
        <v>211</v>
      </c>
      <c r="I185" s="21" t="s">
        <v>189</v>
      </c>
      <c r="J185" s="33">
        <v>12</v>
      </c>
      <c r="K185" s="34">
        <v>45342</v>
      </c>
      <c r="L185" s="34">
        <v>45641</v>
      </c>
      <c r="M185" s="54">
        <f t="shared" si="13"/>
        <v>42.714285714285715</v>
      </c>
      <c r="N185" s="8"/>
      <c r="O185" s="66"/>
      <c r="P185" s="71"/>
      <c r="Q185" s="73">
        <f t="shared" si="9"/>
        <v>0</v>
      </c>
      <c r="R185" s="73">
        <f t="shared" si="10"/>
        <v>0</v>
      </c>
      <c r="S185" s="73" t="e">
        <f t="shared" si="11"/>
        <v>#DIV/0!</v>
      </c>
    </row>
    <row r="186" spans="1:19" ht="129">
      <c r="A186" s="46">
        <v>176</v>
      </c>
      <c r="B186" s="53" t="s">
        <v>447</v>
      </c>
      <c r="C186" s="50" t="s">
        <v>25</v>
      </c>
      <c r="D186" s="55">
        <v>35</v>
      </c>
      <c r="E186" s="5" t="s">
        <v>810</v>
      </c>
      <c r="F186" s="19" t="s">
        <v>208</v>
      </c>
      <c r="G186" s="19" t="s">
        <v>186</v>
      </c>
      <c r="H186" s="20" t="s">
        <v>212</v>
      </c>
      <c r="I186" s="21" t="s">
        <v>190</v>
      </c>
      <c r="J186" s="33">
        <v>6</v>
      </c>
      <c r="K186" s="34">
        <v>45342</v>
      </c>
      <c r="L186" s="34">
        <v>45626</v>
      </c>
      <c r="M186" s="54">
        <f t="shared" si="13"/>
        <v>40.571428571428569</v>
      </c>
      <c r="N186" s="8"/>
      <c r="O186" s="66"/>
      <c r="P186" s="71"/>
      <c r="Q186" s="73">
        <f t="shared" si="9"/>
        <v>0</v>
      </c>
      <c r="R186" s="73">
        <f t="shared" si="10"/>
        <v>0</v>
      </c>
      <c r="S186" s="73" t="e">
        <f t="shared" si="11"/>
        <v>#DIV/0!</v>
      </c>
    </row>
    <row r="187" spans="1:19" ht="129">
      <c r="A187" s="46">
        <v>177</v>
      </c>
      <c r="B187" s="53" t="s">
        <v>448</v>
      </c>
      <c r="C187" s="50" t="s">
        <v>25</v>
      </c>
      <c r="D187" s="55">
        <v>35</v>
      </c>
      <c r="E187" s="5" t="s">
        <v>810</v>
      </c>
      <c r="F187" s="19" t="s">
        <v>208</v>
      </c>
      <c r="G187" s="19" t="s">
        <v>186</v>
      </c>
      <c r="H187" s="20" t="s">
        <v>191</v>
      </c>
      <c r="I187" s="21" t="s">
        <v>192</v>
      </c>
      <c r="J187" s="33">
        <v>6</v>
      </c>
      <c r="K187" s="34">
        <v>45342</v>
      </c>
      <c r="L187" s="34">
        <v>45646</v>
      </c>
      <c r="M187" s="54">
        <f t="shared" si="13"/>
        <v>43.428571428571431</v>
      </c>
      <c r="N187" s="8"/>
      <c r="O187" s="66"/>
      <c r="P187" s="71"/>
      <c r="Q187" s="73">
        <f t="shared" si="9"/>
        <v>0</v>
      </c>
      <c r="R187" s="73">
        <f t="shared" si="10"/>
        <v>0</v>
      </c>
      <c r="S187" s="73" t="e">
        <f t="shared" si="11"/>
        <v>#DIV/0!</v>
      </c>
    </row>
    <row r="188" spans="1:19" ht="129">
      <c r="A188" s="46">
        <v>178</v>
      </c>
      <c r="B188" s="53" t="s">
        <v>449</v>
      </c>
      <c r="C188" s="50" t="s">
        <v>25</v>
      </c>
      <c r="D188" s="55">
        <v>35</v>
      </c>
      <c r="E188" s="5" t="s">
        <v>810</v>
      </c>
      <c r="F188" s="19" t="s">
        <v>208</v>
      </c>
      <c r="G188" s="19" t="s">
        <v>186</v>
      </c>
      <c r="H188" s="20" t="s">
        <v>213</v>
      </c>
      <c r="I188" s="21" t="s">
        <v>193</v>
      </c>
      <c r="J188" s="33">
        <v>5</v>
      </c>
      <c r="K188" s="34">
        <v>45342</v>
      </c>
      <c r="L188" s="34">
        <v>45641</v>
      </c>
      <c r="M188" s="54">
        <f t="shared" si="13"/>
        <v>42.714285714285715</v>
      </c>
      <c r="N188" s="8"/>
      <c r="O188" s="66"/>
      <c r="P188" s="71"/>
      <c r="Q188" s="73">
        <f t="shared" si="9"/>
        <v>0</v>
      </c>
      <c r="R188" s="73">
        <f t="shared" si="10"/>
        <v>0</v>
      </c>
      <c r="S188" s="73" t="e">
        <f t="shared" si="11"/>
        <v>#DIV/0!</v>
      </c>
    </row>
    <row r="189" spans="1:19" ht="129">
      <c r="A189" s="46">
        <v>179</v>
      </c>
      <c r="B189" s="100" t="s">
        <v>450</v>
      </c>
      <c r="C189" s="101" t="s">
        <v>25</v>
      </c>
      <c r="D189" s="106">
        <v>36</v>
      </c>
      <c r="E189" s="104" t="s">
        <v>811</v>
      </c>
      <c r="F189" s="105" t="s">
        <v>208</v>
      </c>
      <c r="G189" s="105" t="s">
        <v>186</v>
      </c>
      <c r="H189" s="20" t="s">
        <v>209</v>
      </c>
      <c r="I189" s="21" t="s">
        <v>187</v>
      </c>
      <c r="J189" s="33">
        <v>3</v>
      </c>
      <c r="K189" s="34">
        <v>45342</v>
      </c>
      <c r="L189" s="34">
        <v>45371</v>
      </c>
      <c r="M189" s="54">
        <f t="shared" si="13"/>
        <v>4.1428571428571432</v>
      </c>
      <c r="N189" s="8"/>
      <c r="O189" s="66"/>
      <c r="P189" s="71">
        <v>3</v>
      </c>
      <c r="Q189" s="73">
        <f t="shared" si="9"/>
        <v>1</v>
      </c>
      <c r="R189" s="73">
        <f t="shared" si="10"/>
        <v>0</v>
      </c>
      <c r="S189" s="73">
        <f t="shared" si="11"/>
        <v>0</v>
      </c>
    </row>
    <row r="190" spans="1:19" ht="129">
      <c r="A190" s="46">
        <v>180</v>
      </c>
      <c r="B190" s="53" t="s">
        <v>451</v>
      </c>
      <c r="C190" s="50" t="s">
        <v>25</v>
      </c>
      <c r="D190" s="55">
        <v>36</v>
      </c>
      <c r="E190" s="5" t="s">
        <v>812</v>
      </c>
      <c r="F190" s="19" t="s">
        <v>208</v>
      </c>
      <c r="G190" s="19" t="s">
        <v>186</v>
      </c>
      <c r="H190" s="20" t="s">
        <v>210</v>
      </c>
      <c r="I190" s="21" t="s">
        <v>188</v>
      </c>
      <c r="J190" s="33">
        <v>4</v>
      </c>
      <c r="K190" s="34">
        <v>45342</v>
      </c>
      <c r="L190" s="34">
        <v>45626</v>
      </c>
      <c r="M190" s="54">
        <f t="shared" si="13"/>
        <v>40.571428571428569</v>
      </c>
      <c r="N190" s="8"/>
      <c r="O190" s="66"/>
      <c r="P190" s="71">
        <v>2</v>
      </c>
      <c r="Q190" s="73">
        <f t="shared" si="9"/>
        <v>0.5</v>
      </c>
      <c r="R190" s="73">
        <f t="shared" si="10"/>
        <v>0</v>
      </c>
      <c r="S190" s="73">
        <f t="shared" si="11"/>
        <v>0</v>
      </c>
    </row>
    <row r="191" spans="1:19" ht="163.5" customHeight="1">
      <c r="A191" s="46">
        <v>181</v>
      </c>
      <c r="B191" s="53" t="s">
        <v>452</v>
      </c>
      <c r="C191" s="50" t="s">
        <v>25</v>
      </c>
      <c r="D191" s="55">
        <v>36</v>
      </c>
      <c r="E191" s="5" t="s">
        <v>813</v>
      </c>
      <c r="F191" s="19" t="s">
        <v>208</v>
      </c>
      <c r="G191" s="19" t="s">
        <v>186</v>
      </c>
      <c r="H191" s="20" t="s">
        <v>211</v>
      </c>
      <c r="I191" s="21" t="s">
        <v>189</v>
      </c>
      <c r="J191" s="33">
        <v>12</v>
      </c>
      <c r="K191" s="34">
        <v>45342</v>
      </c>
      <c r="L191" s="34">
        <v>45641</v>
      </c>
      <c r="M191" s="54">
        <f t="shared" si="13"/>
        <v>42.714285714285715</v>
      </c>
      <c r="N191" s="8"/>
      <c r="O191" s="66"/>
      <c r="P191" s="71"/>
      <c r="Q191" s="73">
        <f t="shared" si="9"/>
        <v>0</v>
      </c>
      <c r="R191" s="73">
        <f t="shared" si="10"/>
        <v>0</v>
      </c>
      <c r="S191" s="73" t="e">
        <f t="shared" si="11"/>
        <v>#DIV/0!</v>
      </c>
    </row>
    <row r="192" spans="1:19" ht="129">
      <c r="A192" s="46">
        <v>182</v>
      </c>
      <c r="B192" s="53" t="s">
        <v>453</v>
      </c>
      <c r="C192" s="50" t="s">
        <v>25</v>
      </c>
      <c r="D192" s="55">
        <v>36</v>
      </c>
      <c r="E192" s="5" t="s">
        <v>814</v>
      </c>
      <c r="F192" s="19" t="s">
        <v>208</v>
      </c>
      <c r="G192" s="19" t="s">
        <v>186</v>
      </c>
      <c r="H192" s="20" t="s">
        <v>212</v>
      </c>
      <c r="I192" s="21" t="s">
        <v>190</v>
      </c>
      <c r="J192" s="33">
        <v>6</v>
      </c>
      <c r="K192" s="34">
        <v>45342</v>
      </c>
      <c r="L192" s="34">
        <v>45626</v>
      </c>
      <c r="M192" s="54">
        <f t="shared" si="13"/>
        <v>40.571428571428569</v>
      </c>
      <c r="N192" s="8"/>
      <c r="O192" s="66"/>
      <c r="P192" s="71"/>
      <c r="Q192" s="73">
        <f t="shared" si="9"/>
        <v>0</v>
      </c>
      <c r="R192" s="73">
        <f t="shared" si="10"/>
        <v>0</v>
      </c>
      <c r="S192" s="73" t="e">
        <f t="shared" si="11"/>
        <v>#DIV/0!</v>
      </c>
    </row>
    <row r="193" spans="1:19" ht="129">
      <c r="A193" s="46">
        <v>183</v>
      </c>
      <c r="B193" s="53" t="s">
        <v>454</v>
      </c>
      <c r="C193" s="50" t="s">
        <v>25</v>
      </c>
      <c r="D193" s="55">
        <v>36</v>
      </c>
      <c r="E193" s="5" t="s">
        <v>815</v>
      </c>
      <c r="F193" s="19" t="s">
        <v>208</v>
      </c>
      <c r="G193" s="19" t="s">
        <v>186</v>
      </c>
      <c r="H193" s="20" t="s">
        <v>191</v>
      </c>
      <c r="I193" s="21" t="s">
        <v>192</v>
      </c>
      <c r="J193" s="33">
        <v>6</v>
      </c>
      <c r="K193" s="34">
        <v>45342</v>
      </c>
      <c r="L193" s="34">
        <v>45646</v>
      </c>
      <c r="M193" s="54">
        <f t="shared" si="13"/>
        <v>43.428571428571431</v>
      </c>
      <c r="N193" s="8"/>
      <c r="O193" s="66"/>
      <c r="P193" s="71"/>
      <c r="Q193" s="73">
        <f t="shared" si="9"/>
        <v>0</v>
      </c>
      <c r="R193" s="73">
        <f t="shared" si="10"/>
        <v>0</v>
      </c>
      <c r="S193" s="73" t="e">
        <f t="shared" si="11"/>
        <v>#DIV/0!</v>
      </c>
    </row>
    <row r="194" spans="1:19" ht="129">
      <c r="A194" s="46">
        <v>184</v>
      </c>
      <c r="B194" s="53" t="s">
        <v>455</v>
      </c>
      <c r="C194" s="50" t="s">
        <v>25</v>
      </c>
      <c r="D194" s="55">
        <v>36</v>
      </c>
      <c r="E194" s="5" t="s">
        <v>816</v>
      </c>
      <c r="F194" s="19" t="s">
        <v>208</v>
      </c>
      <c r="G194" s="19" t="s">
        <v>186</v>
      </c>
      <c r="H194" s="20" t="s">
        <v>213</v>
      </c>
      <c r="I194" s="21" t="s">
        <v>193</v>
      </c>
      <c r="J194" s="33">
        <v>5</v>
      </c>
      <c r="K194" s="34">
        <v>45342</v>
      </c>
      <c r="L194" s="34">
        <v>45641</v>
      </c>
      <c r="M194" s="54">
        <f t="shared" si="13"/>
        <v>42.714285714285715</v>
      </c>
      <c r="N194" s="8"/>
      <c r="O194" s="66"/>
      <c r="P194" s="71"/>
      <c r="Q194" s="73">
        <f t="shared" si="9"/>
        <v>0</v>
      </c>
      <c r="R194" s="73">
        <f t="shared" si="10"/>
        <v>0</v>
      </c>
      <c r="S194" s="73" t="e">
        <f t="shared" si="11"/>
        <v>#DIV/0!</v>
      </c>
    </row>
    <row r="195" spans="1:19" ht="129">
      <c r="A195" s="46">
        <v>185</v>
      </c>
      <c r="B195" s="100" t="s">
        <v>456</v>
      </c>
      <c r="C195" s="101" t="s">
        <v>25</v>
      </c>
      <c r="D195" s="106">
        <v>37</v>
      </c>
      <c r="E195" s="104" t="s">
        <v>817</v>
      </c>
      <c r="F195" s="105" t="s">
        <v>208</v>
      </c>
      <c r="G195" s="105" t="s">
        <v>186</v>
      </c>
      <c r="H195" s="20" t="s">
        <v>209</v>
      </c>
      <c r="I195" s="21" t="s">
        <v>187</v>
      </c>
      <c r="J195" s="33">
        <v>3</v>
      </c>
      <c r="K195" s="34">
        <v>45342</v>
      </c>
      <c r="L195" s="34">
        <v>45371</v>
      </c>
      <c r="M195" s="54">
        <f t="shared" si="13"/>
        <v>4.1428571428571432</v>
      </c>
      <c r="N195" s="8"/>
      <c r="O195" s="66"/>
      <c r="P195" s="71">
        <v>3</v>
      </c>
      <c r="Q195" s="73">
        <f t="shared" si="9"/>
        <v>1</v>
      </c>
      <c r="R195" s="73">
        <f t="shared" si="10"/>
        <v>0</v>
      </c>
      <c r="S195" s="73">
        <f t="shared" si="11"/>
        <v>0</v>
      </c>
    </row>
    <row r="196" spans="1:19" ht="159" customHeight="1">
      <c r="A196" s="46">
        <v>186</v>
      </c>
      <c r="B196" s="53" t="s">
        <v>457</v>
      </c>
      <c r="C196" s="50" t="s">
        <v>25</v>
      </c>
      <c r="D196" s="55">
        <v>37</v>
      </c>
      <c r="E196" s="5" t="s">
        <v>818</v>
      </c>
      <c r="F196" s="19" t="s">
        <v>208</v>
      </c>
      <c r="G196" s="19" t="s">
        <v>186</v>
      </c>
      <c r="H196" s="20" t="s">
        <v>210</v>
      </c>
      <c r="I196" s="21" t="s">
        <v>188</v>
      </c>
      <c r="J196" s="33">
        <v>4</v>
      </c>
      <c r="K196" s="34">
        <v>45342</v>
      </c>
      <c r="L196" s="34">
        <v>45626</v>
      </c>
      <c r="M196" s="54">
        <f t="shared" si="13"/>
        <v>40.571428571428569</v>
      </c>
      <c r="N196" s="8"/>
      <c r="O196" s="66"/>
      <c r="P196" s="71">
        <v>2</v>
      </c>
      <c r="Q196" s="73">
        <f t="shared" si="9"/>
        <v>0.5</v>
      </c>
      <c r="R196" s="73">
        <f t="shared" si="10"/>
        <v>0</v>
      </c>
      <c r="S196" s="73">
        <f t="shared" si="11"/>
        <v>0</v>
      </c>
    </row>
    <row r="197" spans="1:19" ht="129">
      <c r="A197" s="46">
        <v>187</v>
      </c>
      <c r="B197" s="53" t="s">
        <v>458</v>
      </c>
      <c r="C197" s="50" t="s">
        <v>25</v>
      </c>
      <c r="D197" s="55">
        <v>37</v>
      </c>
      <c r="E197" s="5" t="s">
        <v>819</v>
      </c>
      <c r="F197" s="19" t="s">
        <v>208</v>
      </c>
      <c r="G197" s="19" t="s">
        <v>186</v>
      </c>
      <c r="H197" s="20" t="s">
        <v>211</v>
      </c>
      <c r="I197" s="21" t="s">
        <v>189</v>
      </c>
      <c r="J197" s="33">
        <v>12</v>
      </c>
      <c r="K197" s="34">
        <v>45342</v>
      </c>
      <c r="L197" s="34">
        <v>45641</v>
      </c>
      <c r="M197" s="54">
        <f t="shared" si="13"/>
        <v>42.714285714285715</v>
      </c>
      <c r="N197" s="8"/>
      <c r="O197" s="66"/>
      <c r="P197" s="71"/>
      <c r="Q197" s="73">
        <f t="shared" si="9"/>
        <v>0</v>
      </c>
      <c r="R197" s="73">
        <f t="shared" si="10"/>
        <v>0</v>
      </c>
      <c r="S197" s="73" t="e">
        <f t="shared" si="11"/>
        <v>#DIV/0!</v>
      </c>
    </row>
    <row r="198" spans="1:19" ht="129">
      <c r="A198" s="46">
        <v>188</v>
      </c>
      <c r="B198" s="53" t="s">
        <v>459</v>
      </c>
      <c r="C198" s="50" t="s">
        <v>25</v>
      </c>
      <c r="D198" s="55">
        <v>37</v>
      </c>
      <c r="E198" s="5" t="s">
        <v>820</v>
      </c>
      <c r="F198" s="19" t="s">
        <v>208</v>
      </c>
      <c r="G198" s="19" t="s">
        <v>186</v>
      </c>
      <c r="H198" s="20" t="s">
        <v>212</v>
      </c>
      <c r="I198" s="21" t="s">
        <v>190</v>
      </c>
      <c r="J198" s="33">
        <v>6</v>
      </c>
      <c r="K198" s="34">
        <v>45342</v>
      </c>
      <c r="L198" s="34">
        <v>45626</v>
      </c>
      <c r="M198" s="54">
        <f t="shared" si="13"/>
        <v>40.571428571428569</v>
      </c>
      <c r="N198" s="8"/>
      <c r="O198" s="66"/>
      <c r="P198" s="71"/>
      <c r="Q198" s="73">
        <f t="shared" si="9"/>
        <v>0</v>
      </c>
      <c r="R198" s="73">
        <f t="shared" si="10"/>
        <v>0</v>
      </c>
      <c r="S198" s="73" t="e">
        <f t="shared" si="11"/>
        <v>#DIV/0!</v>
      </c>
    </row>
    <row r="199" spans="1:19" ht="129">
      <c r="A199" s="46">
        <v>189</v>
      </c>
      <c r="B199" s="53" t="s">
        <v>460</v>
      </c>
      <c r="C199" s="50" t="s">
        <v>25</v>
      </c>
      <c r="D199" s="55">
        <v>37</v>
      </c>
      <c r="E199" s="5" t="s">
        <v>821</v>
      </c>
      <c r="F199" s="19" t="s">
        <v>208</v>
      </c>
      <c r="G199" s="19" t="s">
        <v>186</v>
      </c>
      <c r="H199" s="20" t="s">
        <v>191</v>
      </c>
      <c r="I199" s="21" t="s">
        <v>192</v>
      </c>
      <c r="J199" s="33">
        <v>6</v>
      </c>
      <c r="K199" s="34">
        <v>45342</v>
      </c>
      <c r="L199" s="34">
        <v>45646</v>
      </c>
      <c r="M199" s="54">
        <f t="shared" si="13"/>
        <v>43.428571428571431</v>
      </c>
      <c r="N199" s="8"/>
      <c r="O199" s="66"/>
      <c r="P199" s="71"/>
      <c r="Q199" s="73">
        <f t="shared" si="9"/>
        <v>0</v>
      </c>
      <c r="R199" s="73">
        <f t="shared" si="10"/>
        <v>0</v>
      </c>
      <c r="S199" s="73" t="e">
        <f t="shared" si="11"/>
        <v>#DIV/0!</v>
      </c>
    </row>
    <row r="200" spans="1:19" ht="129">
      <c r="A200" s="46">
        <v>190</v>
      </c>
      <c r="B200" s="53" t="s">
        <v>461</v>
      </c>
      <c r="C200" s="50" t="s">
        <v>25</v>
      </c>
      <c r="D200" s="55">
        <v>37</v>
      </c>
      <c r="E200" s="5" t="s">
        <v>822</v>
      </c>
      <c r="F200" s="19" t="s">
        <v>208</v>
      </c>
      <c r="G200" s="19" t="s">
        <v>186</v>
      </c>
      <c r="H200" s="20" t="s">
        <v>213</v>
      </c>
      <c r="I200" s="21" t="s">
        <v>193</v>
      </c>
      <c r="J200" s="33">
        <v>5</v>
      </c>
      <c r="K200" s="34">
        <v>45342</v>
      </c>
      <c r="L200" s="34">
        <v>45641</v>
      </c>
      <c r="M200" s="54">
        <f t="shared" si="13"/>
        <v>42.714285714285715</v>
      </c>
      <c r="N200" s="8"/>
      <c r="O200" s="66"/>
      <c r="P200" s="71"/>
      <c r="Q200" s="73">
        <f t="shared" si="9"/>
        <v>0</v>
      </c>
      <c r="R200" s="73">
        <f t="shared" si="10"/>
        <v>0</v>
      </c>
      <c r="S200" s="73" t="e">
        <f t="shared" si="11"/>
        <v>#DIV/0!</v>
      </c>
    </row>
    <row r="201" spans="1:19" ht="114.75">
      <c r="A201" s="46">
        <v>191</v>
      </c>
      <c r="B201" s="100" t="s">
        <v>462</v>
      </c>
      <c r="C201" s="101" t="s">
        <v>25</v>
      </c>
      <c r="D201" s="106">
        <v>38</v>
      </c>
      <c r="E201" s="104" t="s">
        <v>823</v>
      </c>
      <c r="F201" s="105" t="s">
        <v>208</v>
      </c>
      <c r="G201" s="105" t="s">
        <v>186</v>
      </c>
      <c r="H201" s="20" t="s">
        <v>209</v>
      </c>
      <c r="I201" s="21" t="s">
        <v>187</v>
      </c>
      <c r="J201" s="33">
        <v>3</v>
      </c>
      <c r="K201" s="34">
        <v>45342</v>
      </c>
      <c r="L201" s="34">
        <v>45371</v>
      </c>
      <c r="M201" s="54">
        <f t="shared" si="13"/>
        <v>4.1428571428571432</v>
      </c>
      <c r="N201" s="8"/>
      <c r="O201" s="66"/>
      <c r="P201" s="71">
        <v>3</v>
      </c>
      <c r="Q201" s="73">
        <f t="shared" si="9"/>
        <v>1</v>
      </c>
      <c r="R201" s="73">
        <f t="shared" si="10"/>
        <v>0</v>
      </c>
      <c r="S201" s="73">
        <f t="shared" si="11"/>
        <v>0</v>
      </c>
    </row>
    <row r="202" spans="1:19" ht="114.75">
      <c r="A202" s="46">
        <v>192</v>
      </c>
      <c r="B202" s="53" t="s">
        <v>463</v>
      </c>
      <c r="C202" s="50" t="s">
        <v>25</v>
      </c>
      <c r="D202" s="55">
        <v>38</v>
      </c>
      <c r="E202" s="5" t="s">
        <v>823</v>
      </c>
      <c r="F202" s="19" t="s">
        <v>208</v>
      </c>
      <c r="G202" s="19" t="s">
        <v>186</v>
      </c>
      <c r="H202" s="20" t="s">
        <v>210</v>
      </c>
      <c r="I202" s="21" t="s">
        <v>188</v>
      </c>
      <c r="J202" s="33">
        <v>4</v>
      </c>
      <c r="K202" s="34">
        <v>45342</v>
      </c>
      <c r="L202" s="34">
        <v>45626</v>
      </c>
      <c r="M202" s="54">
        <f t="shared" si="13"/>
        <v>40.571428571428569</v>
      </c>
      <c r="N202" s="8"/>
      <c r="O202" s="66"/>
      <c r="P202" s="71">
        <v>2</v>
      </c>
      <c r="Q202" s="73">
        <f t="shared" si="9"/>
        <v>0.5</v>
      </c>
      <c r="R202" s="73">
        <f t="shared" si="10"/>
        <v>0</v>
      </c>
      <c r="S202" s="73">
        <f t="shared" si="11"/>
        <v>0</v>
      </c>
    </row>
    <row r="203" spans="1:19" ht="114.75">
      <c r="A203" s="46">
        <v>193</v>
      </c>
      <c r="B203" s="53" t="s">
        <v>464</v>
      </c>
      <c r="C203" s="50" t="s">
        <v>25</v>
      </c>
      <c r="D203" s="55">
        <v>38</v>
      </c>
      <c r="E203" s="5" t="s">
        <v>823</v>
      </c>
      <c r="F203" s="19" t="s">
        <v>208</v>
      </c>
      <c r="G203" s="19" t="s">
        <v>186</v>
      </c>
      <c r="H203" s="20" t="s">
        <v>211</v>
      </c>
      <c r="I203" s="21" t="s">
        <v>189</v>
      </c>
      <c r="J203" s="33">
        <v>12</v>
      </c>
      <c r="K203" s="34">
        <v>45342</v>
      </c>
      <c r="L203" s="34">
        <v>45641</v>
      </c>
      <c r="M203" s="54">
        <f t="shared" si="13"/>
        <v>42.714285714285715</v>
      </c>
      <c r="N203" s="8"/>
      <c r="O203" s="66"/>
      <c r="P203" s="71"/>
      <c r="Q203" s="73">
        <f t="shared" si="9"/>
        <v>0</v>
      </c>
      <c r="R203" s="73">
        <f t="shared" si="10"/>
        <v>0</v>
      </c>
      <c r="S203" s="73" t="e">
        <f t="shared" si="11"/>
        <v>#DIV/0!</v>
      </c>
    </row>
    <row r="204" spans="1:19" ht="114.75">
      <c r="A204" s="46">
        <v>194</v>
      </c>
      <c r="B204" s="53" t="s">
        <v>465</v>
      </c>
      <c r="C204" s="50" t="s">
        <v>25</v>
      </c>
      <c r="D204" s="55">
        <v>38</v>
      </c>
      <c r="E204" s="5" t="s">
        <v>823</v>
      </c>
      <c r="F204" s="19" t="s">
        <v>208</v>
      </c>
      <c r="G204" s="19" t="s">
        <v>186</v>
      </c>
      <c r="H204" s="20" t="s">
        <v>212</v>
      </c>
      <c r="I204" s="21" t="s">
        <v>190</v>
      </c>
      <c r="J204" s="33">
        <v>6</v>
      </c>
      <c r="K204" s="34">
        <v>45342</v>
      </c>
      <c r="L204" s="34">
        <v>45626</v>
      </c>
      <c r="M204" s="54">
        <f t="shared" si="13"/>
        <v>40.571428571428569</v>
      </c>
      <c r="N204" s="8"/>
      <c r="O204" s="66"/>
      <c r="P204" s="71"/>
      <c r="Q204" s="73">
        <f t="shared" ref="Q204:Q218" si="14">P204/J204</f>
        <v>0</v>
      </c>
      <c r="R204" s="73">
        <f t="shared" ref="R204:R218" si="15">N204/J204</f>
        <v>0</v>
      </c>
      <c r="S204" s="73" t="e">
        <f t="shared" ref="S204:S218" si="16">N204/P204</f>
        <v>#DIV/0!</v>
      </c>
    </row>
    <row r="205" spans="1:19" ht="180" customHeight="1">
      <c r="A205" s="46">
        <v>195</v>
      </c>
      <c r="B205" s="53" t="s">
        <v>466</v>
      </c>
      <c r="C205" s="50" t="s">
        <v>25</v>
      </c>
      <c r="D205" s="55">
        <v>38</v>
      </c>
      <c r="E205" s="5" t="s">
        <v>823</v>
      </c>
      <c r="F205" s="19" t="s">
        <v>208</v>
      </c>
      <c r="G205" s="19" t="s">
        <v>186</v>
      </c>
      <c r="H205" s="20" t="s">
        <v>191</v>
      </c>
      <c r="I205" s="21" t="s">
        <v>192</v>
      </c>
      <c r="J205" s="33">
        <v>6</v>
      </c>
      <c r="K205" s="34">
        <v>45342</v>
      </c>
      <c r="L205" s="34">
        <v>45646</v>
      </c>
      <c r="M205" s="54">
        <f t="shared" si="13"/>
        <v>43.428571428571431</v>
      </c>
      <c r="N205" s="8"/>
      <c r="O205" s="66"/>
      <c r="P205" s="71"/>
      <c r="Q205" s="73">
        <f t="shared" si="14"/>
        <v>0</v>
      </c>
      <c r="R205" s="73">
        <f t="shared" si="15"/>
        <v>0</v>
      </c>
      <c r="S205" s="73" t="e">
        <f t="shared" si="16"/>
        <v>#DIV/0!</v>
      </c>
    </row>
    <row r="206" spans="1:19" ht="114.75">
      <c r="A206" s="46">
        <v>196</v>
      </c>
      <c r="B206" s="53" t="s">
        <v>467</v>
      </c>
      <c r="C206" s="50" t="s">
        <v>25</v>
      </c>
      <c r="D206" s="55">
        <v>38</v>
      </c>
      <c r="E206" s="5" t="s">
        <v>823</v>
      </c>
      <c r="F206" s="19" t="s">
        <v>208</v>
      </c>
      <c r="G206" s="19" t="s">
        <v>186</v>
      </c>
      <c r="H206" s="20" t="s">
        <v>213</v>
      </c>
      <c r="I206" s="21" t="s">
        <v>193</v>
      </c>
      <c r="J206" s="33">
        <v>5</v>
      </c>
      <c r="K206" s="34">
        <v>45342</v>
      </c>
      <c r="L206" s="34">
        <v>45641</v>
      </c>
      <c r="M206" s="54">
        <f t="shared" si="13"/>
        <v>42.714285714285715</v>
      </c>
      <c r="N206" s="8"/>
      <c r="O206" s="66"/>
      <c r="P206" s="71"/>
      <c r="Q206" s="73">
        <f t="shared" si="14"/>
        <v>0</v>
      </c>
      <c r="R206" s="73">
        <f t="shared" si="15"/>
        <v>0</v>
      </c>
      <c r="S206" s="73" t="e">
        <f t="shared" si="16"/>
        <v>#DIV/0!</v>
      </c>
    </row>
    <row r="207" spans="1:19" ht="187.5" customHeight="1">
      <c r="A207" s="46">
        <v>197</v>
      </c>
      <c r="B207" s="100" t="s">
        <v>468</v>
      </c>
      <c r="C207" s="101" t="s">
        <v>25</v>
      </c>
      <c r="D207" s="106">
        <v>39</v>
      </c>
      <c r="E207" s="104" t="s">
        <v>824</v>
      </c>
      <c r="F207" s="104" t="s">
        <v>256</v>
      </c>
      <c r="G207" s="104" t="s">
        <v>257</v>
      </c>
      <c r="H207" s="43" t="s">
        <v>258</v>
      </c>
      <c r="I207" s="4" t="s">
        <v>259</v>
      </c>
      <c r="J207" s="22">
        <v>1</v>
      </c>
      <c r="K207" s="7">
        <v>45338</v>
      </c>
      <c r="L207" s="7">
        <v>45427</v>
      </c>
      <c r="M207" s="54">
        <f t="shared" si="13"/>
        <v>12.714285714285714</v>
      </c>
      <c r="N207" s="8"/>
      <c r="O207" s="66"/>
      <c r="P207" s="71">
        <v>1</v>
      </c>
      <c r="Q207" s="73">
        <f t="shared" si="14"/>
        <v>1</v>
      </c>
      <c r="R207" s="73">
        <f t="shared" si="15"/>
        <v>0</v>
      </c>
      <c r="S207" s="73">
        <f t="shared" si="16"/>
        <v>0</v>
      </c>
    </row>
    <row r="208" spans="1:19" ht="270.75">
      <c r="A208" s="46">
        <v>198</v>
      </c>
      <c r="B208" s="53" t="s">
        <v>469</v>
      </c>
      <c r="C208" s="50" t="s">
        <v>25</v>
      </c>
      <c r="D208" s="55">
        <v>39</v>
      </c>
      <c r="E208" s="5" t="s">
        <v>824</v>
      </c>
      <c r="F208" s="5" t="s">
        <v>256</v>
      </c>
      <c r="G208" s="5" t="s">
        <v>257</v>
      </c>
      <c r="H208" s="43" t="s">
        <v>260</v>
      </c>
      <c r="I208" s="4" t="s">
        <v>261</v>
      </c>
      <c r="J208" s="22">
        <v>1</v>
      </c>
      <c r="K208" s="7">
        <v>45428</v>
      </c>
      <c r="L208" s="7">
        <v>45488</v>
      </c>
      <c r="M208" s="54">
        <f t="shared" si="13"/>
        <v>8.5714285714285712</v>
      </c>
      <c r="N208" s="8"/>
      <c r="O208" s="66"/>
      <c r="P208" s="71"/>
      <c r="Q208" s="73">
        <f t="shared" si="14"/>
        <v>0</v>
      </c>
      <c r="R208" s="73">
        <f t="shared" si="15"/>
        <v>0</v>
      </c>
      <c r="S208" s="73" t="e">
        <f t="shared" si="16"/>
        <v>#DIV/0!</v>
      </c>
    </row>
    <row r="209" spans="1:19" ht="185.25">
      <c r="A209" s="46">
        <v>199</v>
      </c>
      <c r="B209" s="53" t="s">
        <v>470</v>
      </c>
      <c r="C209" s="50" t="s">
        <v>25</v>
      </c>
      <c r="D209" s="55">
        <v>39</v>
      </c>
      <c r="E209" s="5" t="s">
        <v>824</v>
      </c>
      <c r="F209" s="5" t="s">
        <v>256</v>
      </c>
      <c r="G209" s="5" t="s">
        <v>257</v>
      </c>
      <c r="H209" s="43" t="s">
        <v>262</v>
      </c>
      <c r="I209" s="4" t="s">
        <v>263</v>
      </c>
      <c r="J209" s="22">
        <v>1</v>
      </c>
      <c r="K209" s="7">
        <v>45489</v>
      </c>
      <c r="L209" s="7">
        <v>45565</v>
      </c>
      <c r="M209" s="54">
        <f t="shared" si="13"/>
        <v>10.857142857142858</v>
      </c>
      <c r="N209" s="8"/>
      <c r="O209" s="66"/>
      <c r="P209" s="71"/>
      <c r="Q209" s="73">
        <f t="shared" si="14"/>
        <v>0</v>
      </c>
      <c r="R209" s="73">
        <f t="shared" si="15"/>
        <v>0</v>
      </c>
      <c r="S209" s="73" t="e">
        <f t="shared" si="16"/>
        <v>#DIV/0!</v>
      </c>
    </row>
    <row r="210" spans="1:19" ht="150.75" customHeight="1">
      <c r="A210" s="46">
        <v>200</v>
      </c>
      <c r="B210" s="53" t="s">
        <v>471</v>
      </c>
      <c r="C210" s="50" t="s">
        <v>25</v>
      </c>
      <c r="D210" s="55">
        <v>39</v>
      </c>
      <c r="E210" s="5" t="s">
        <v>824</v>
      </c>
      <c r="F210" s="5" t="s">
        <v>256</v>
      </c>
      <c r="G210" s="5" t="s">
        <v>257</v>
      </c>
      <c r="H210" s="43" t="s">
        <v>264</v>
      </c>
      <c r="I210" s="4" t="s">
        <v>265</v>
      </c>
      <c r="J210" s="22">
        <v>1</v>
      </c>
      <c r="K210" s="7">
        <v>45566</v>
      </c>
      <c r="L210" s="7">
        <v>45641</v>
      </c>
      <c r="M210" s="54">
        <f t="shared" si="13"/>
        <v>10.714285714285714</v>
      </c>
      <c r="N210" s="8"/>
      <c r="O210" s="66"/>
      <c r="P210" s="71"/>
      <c r="Q210" s="73">
        <f t="shared" si="14"/>
        <v>0</v>
      </c>
      <c r="R210" s="73">
        <f t="shared" si="15"/>
        <v>0</v>
      </c>
      <c r="S210" s="73" t="e">
        <f t="shared" si="16"/>
        <v>#DIV/0!</v>
      </c>
    </row>
    <row r="211" spans="1:19" ht="129">
      <c r="A211" s="46">
        <v>201</v>
      </c>
      <c r="B211" s="100" t="s">
        <v>472</v>
      </c>
      <c r="C211" s="101" t="s">
        <v>25</v>
      </c>
      <c r="D211" s="106">
        <v>40</v>
      </c>
      <c r="E211" s="104" t="s">
        <v>825</v>
      </c>
      <c r="F211" s="105" t="s">
        <v>208</v>
      </c>
      <c r="G211" s="105" t="s">
        <v>186</v>
      </c>
      <c r="H211" s="20" t="s">
        <v>209</v>
      </c>
      <c r="I211" s="21" t="s">
        <v>187</v>
      </c>
      <c r="J211" s="33">
        <v>3</v>
      </c>
      <c r="K211" s="34">
        <v>45342</v>
      </c>
      <c r="L211" s="34">
        <v>45371</v>
      </c>
      <c r="M211" s="54">
        <f t="shared" si="13"/>
        <v>4.1428571428571432</v>
      </c>
      <c r="N211" s="8"/>
      <c r="O211" s="66"/>
      <c r="P211" s="71">
        <v>3</v>
      </c>
      <c r="Q211" s="73">
        <f t="shared" si="14"/>
        <v>1</v>
      </c>
      <c r="R211" s="73">
        <f t="shared" si="15"/>
        <v>0</v>
      </c>
      <c r="S211" s="73">
        <f t="shared" si="16"/>
        <v>0</v>
      </c>
    </row>
    <row r="212" spans="1:19" ht="129">
      <c r="A212" s="46">
        <v>202</v>
      </c>
      <c r="B212" s="53" t="s">
        <v>473</v>
      </c>
      <c r="C212" s="50" t="s">
        <v>25</v>
      </c>
      <c r="D212" s="55">
        <v>40</v>
      </c>
      <c r="E212" s="5" t="s">
        <v>825</v>
      </c>
      <c r="F212" s="19" t="s">
        <v>208</v>
      </c>
      <c r="G212" s="19" t="s">
        <v>186</v>
      </c>
      <c r="H212" s="20" t="s">
        <v>210</v>
      </c>
      <c r="I212" s="21" t="s">
        <v>188</v>
      </c>
      <c r="J212" s="33">
        <v>4</v>
      </c>
      <c r="K212" s="34">
        <v>45342</v>
      </c>
      <c r="L212" s="34">
        <v>45626</v>
      </c>
      <c r="M212" s="54">
        <f t="shared" si="13"/>
        <v>40.571428571428569</v>
      </c>
      <c r="N212" s="8"/>
      <c r="O212" s="66"/>
      <c r="P212" s="71"/>
      <c r="Q212" s="73">
        <f t="shared" si="14"/>
        <v>0</v>
      </c>
      <c r="R212" s="73">
        <f t="shared" si="15"/>
        <v>0</v>
      </c>
      <c r="S212" s="73" t="e">
        <f t="shared" si="16"/>
        <v>#DIV/0!</v>
      </c>
    </row>
    <row r="213" spans="1:19" ht="129">
      <c r="A213" s="46">
        <v>203</v>
      </c>
      <c r="B213" s="53" t="s">
        <v>474</v>
      </c>
      <c r="C213" s="50" t="s">
        <v>25</v>
      </c>
      <c r="D213" s="55">
        <v>40</v>
      </c>
      <c r="E213" s="5" t="s">
        <v>825</v>
      </c>
      <c r="F213" s="19" t="s">
        <v>208</v>
      </c>
      <c r="G213" s="19" t="s">
        <v>186</v>
      </c>
      <c r="H213" s="20" t="s">
        <v>211</v>
      </c>
      <c r="I213" s="21" t="s">
        <v>189</v>
      </c>
      <c r="J213" s="33">
        <v>12</v>
      </c>
      <c r="K213" s="34">
        <v>45342</v>
      </c>
      <c r="L213" s="34">
        <v>45641</v>
      </c>
      <c r="M213" s="54">
        <f t="shared" si="13"/>
        <v>42.714285714285715</v>
      </c>
      <c r="N213" s="8"/>
      <c r="O213" s="66"/>
      <c r="P213" s="71"/>
      <c r="Q213" s="73">
        <f t="shared" si="14"/>
        <v>0</v>
      </c>
      <c r="R213" s="73">
        <f t="shared" si="15"/>
        <v>0</v>
      </c>
      <c r="S213" s="73" t="e">
        <f t="shared" si="16"/>
        <v>#DIV/0!</v>
      </c>
    </row>
    <row r="214" spans="1:19" ht="129">
      <c r="A214" s="46">
        <v>204</v>
      </c>
      <c r="B214" s="53" t="s">
        <v>475</v>
      </c>
      <c r="C214" s="50" t="s">
        <v>25</v>
      </c>
      <c r="D214" s="55">
        <v>40</v>
      </c>
      <c r="E214" s="5" t="s">
        <v>825</v>
      </c>
      <c r="F214" s="19" t="s">
        <v>208</v>
      </c>
      <c r="G214" s="19" t="s">
        <v>186</v>
      </c>
      <c r="H214" s="20" t="s">
        <v>212</v>
      </c>
      <c r="I214" s="21" t="s">
        <v>190</v>
      </c>
      <c r="J214" s="33">
        <v>6</v>
      </c>
      <c r="K214" s="34">
        <v>45342</v>
      </c>
      <c r="L214" s="34">
        <v>45626</v>
      </c>
      <c r="M214" s="54">
        <f t="shared" si="13"/>
        <v>40.571428571428569</v>
      </c>
      <c r="N214" s="8"/>
      <c r="O214" s="66"/>
      <c r="P214" s="71"/>
      <c r="Q214" s="73">
        <f t="shared" si="14"/>
        <v>0</v>
      </c>
      <c r="R214" s="73">
        <f t="shared" si="15"/>
        <v>0</v>
      </c>
      <c r="S214" s="73" t="e">
        <f t="shared" si="16"/>
        <v>#DIV/0!</v>
      </c>
    </row>
    <row r="215" spans="1:19" ht="129">
      <c r="A215" s="46">
        <v>205</v>
      </c>
      <c r="B215" s="53" t="s">
        <v>476</v>
      </c>
      <c r="C215" s="50" t="s">
        <v>25</v>
      </c>
      <c r="D215" s="55">
        <v>40</v>
      </c>
      <c r="E215" s="5" t="s">
        <v>825</v>
      </c>
      <c r="F215" s="19" t="s">
        <v>208</v>
      </c>
      <c r="G215" s="19" t="s">
        <v>186</v>
      </c>
      <c r="H215" s="20" t="s">
        <v>191</v>
      </c>
      <c r="I215" s="21" t="s">
        <v>192</v>
      </c>
      <c r="J215" s="33">
        <v>6</v>
      </c>
      <c r="K215" s="34">
        <v>45342</v>
      </c>
      <c r="L215" s="34">
        <v>45646</v>
      </c>
      <c r="M215" s="54">
        <f t="shared" si="13"/>
        <v>43.428571428571431</v>
      </c>
      <c r="N215" s="8"/>
      <c r="O215" s="66"/>
      <c r="P215" s="71"/>
      <c r="Q215" s="73">
        <f t="shared" si="14"/>
        <v>0</v>
      </c>
      <c r="R215" s="73">
        <f t="shared" si="15"/>
        <v>0</v>
      </c>
      <c r="S215" s="73" t="e">
        <f t="shared" si="16"/>
        <v>#DIV/0!</v>
      </c>
    </row>
    <row r="216" spans="1:19" ht="129">
      <c r="A216" s="46">
        <v>206</v>
      </c>
      <c r="B216" s="53" t="s">
        <v>477</v>
      </c>
      <c r="C216" s="50" t="s">
        <v>25</v>
      </c>
      <c r="D216" s="55">
        <v>40</v>
      </c>
      <c r="E216" s="5" t="s">
        <v>825</v>
      </c>
      <c r="F216" s="19" t="s">
        <v>208</v>
      </c>
      <c r="G216" s="19" t="s">
        <v>186</v>
      </c>
      <c r="H216" s="20" t="s">
        <v>213</v>
      </c>
      <c r="I216" s="21" t="s">
        <v>193</v>
      </c>
      <c r="J216" s="33">
        <v>5</v>
      </c>
      <c r="K216" s="34">
        <v>45342</v>
      </c>
      <c r="L216" s="34">
        <v>45641</v>
      </c>
      <c r="M216" s="54">
        <f t="shared" si="13"/>
        <v>42.714285714285715</v>
      </c>
      <c r="N216" s="8"/>
      <c r="O216" s="66"/>
      <c r="P216" s="71"/>
      <c r="Q216" s="73">
        <f t="shared" si="14"/>
        <v>0</v>
      </c>
      <c r="R216" s="73">
        <f t="shared" si="15"/>
        <v>0</v>
      </c>
      <c r="S216" s="73" t="e">
        <f t="shared" si="16"/>
        <v>#DIV/0!</v>
      </c>
    </row>
    <row r="217" spans="1:19" ht="143.25">
      <c r="A217" s="46">
        <v>207</v>
      </c>
      <c r="B217" s="100" t="s">
        <v>478</v>
      </c>
      <c r="C217" s="101" t="s">
        <v>25</v>
      </c>
      <c r="D217" s="106">
        <v>41</v>
      </c>
      <c r="E217" s="104" t="s">
        <v>826</v>
      </c>
      <c r="F217" s="104" t="s">
        <v>174</v>
      </c>
      <c r="G217" s="104" t="s">
        <v>266</v>
      </c>
      <c r="H217" s="13" t="s">
        <v>764</v>
      </c>
      <c r="I217" s="4" t="s">
        <v>62</v>
      </c>
      <c r="J217" s="4">
        <v>1</v>
      </c>
      <c r="K217" s="7">
        <v>45323</v>
      </c>
      <c r="L217" s="7">
        <v>45412</v>
      </c>
      <c r="M217" s="54">
        <f t="shared" si="13"/>
        <v>12.714285714285714</v>
      </c>
      <c r="N217" s="8"/>
      <c r="O217" s="66"/>
      <c r="P217" s="71">
        <v>1</v>
      </c>
      <c r="Q217" s="73">
        <f t="shared" si="14"/>
        <v>1</v>
      </c>
      <c r="R217" s="73">
        <f t="shared" si="15"/>
        <v>0</v>
      </c>
      <c r="S217" s="73">
        <f t="shared" si="16"/>
        <v>0</v>
      </c>
    </row>
    <row r="218" spans="1:19" ht="143.25">
      <c r="A218" s="46">
        <v>208</v>
      </c>
      <c r="B218" s="53" t="s">
        <v>479</v>
      </c>
      <c r="C218" s="50" t="s">
        <v>25</v>
      </c>
      <c r="D218" s="59">
        <v>41</v>
      </c>
      <c r="E218" s="12" t="s">
        <v>826</v>
      </c>
      <c r="F218" s="5" t="s">
        <v>174</v>
      </c>
      <c r="G218" s="5" t="s">
        <v>266</v>
      </c>
      <c r="H218" s="13" t="s">
        <v>267</v>
      </c>
      <c r="I218" s="4" t="s">
        <v>78</v>
      </c>
      <c r="J218" s="4">
        <v>1</v>
      </c>
      <c r="K218" s="7">
        <v>45383</v>
      </c>
      <c r="L218" s="7">
        <v>45442</v>
      </c>
      <c r="M218" s="54">
        <f t="shared" si="13"/>
        <v>8.4285714285714288</v>
      </c>
      <c r="N218" s="8"/>
      <c r="O218" s="66"/>
      <c r="P218" s="71">
        <v>1</v>
      </c>
      <c r="Q218" s="73">
        <f t="shared" si="14"/>
        <v>1</v>
      </c>
      <c r="R218" s="73">
        <f t="shared" si="15"/>
        <v>0</v>
      </c>
      <c r="S218" s="73">
        <f t="shared" si="16"/>
        <v>0</v>
      </c>
    </row>
    <row r="219" spans="1:19" ht="213.75">
      <c r="A219" s="46">
        <v>378</v>
      </c>
      <c r="B219" s="100" t="s">
        <v>662</v>
      </c>
      <c r="C219" s="101" t="s">
        <v>25</v>
      </c>
      <c r="D219" s="108">
        <v>1103002</v>
      </c>
      <c r="E219" s="103" t="s">
        <v>827</v>
      </c>
      <c r="F219" s="103" t="s">
        <v>56</v>
      </c>
      <c r="G219" s="105" t="s">
        <v>535</v>
      </c>
      <c r="H219" s="20" t="s">
        <v>536</v>
      </c>
      <c r="I219" s="21" t="s">
        <v>537</v>
      </c>
      <c r="J219" s="33">
        <v>2</v>
      </c>
      <c r="K219" s="34">
        <v>45342</v>
      </c>
      <c r="L219" s="34">
        <v>45585</v>
      </c>
      <c r="M219" s="54">
        <f t="shared" ref="M219" si="17">(+L219-K219)/7</f>
        <v>34.714285714285715</v>
      </c>
      <c r="N219" s="8"/>
      <c r="O219" s="66"/>
      <c r="P219" s="72"/>
      <c r="Q219" s="73">
        <f t="shared" ref="Q219:Q220" si="18">P219/J219</f>
        <v>0</v>
      </c>
      <c r="R219" s="73">
        <f t="shared" ref="R219:R220" si="19">N219/J219</f>
        <v>0</v>
      </c>
      <c r="S219" s="73" t="e">
        <f t="shared" ref="S219:S220" si="20">N219/P219</f>
        <v>#DIV/0!</v>
      </c>
    </row>
    <row r="220" spans="1:19">
      <c r="J220">
        <f>SUM(J11:J219)</f>
        <v>624</v>
      </c>
      <c r="N220">
        <f>SUM(N11:N219)</f>
        <v>2</v>
      </c>
      <c r="P220" s="74">
        <f>SUM(P11:P219)</f>
        <v>157</v>
      </c>
      <c r="Q220" s="73">
        <f t="shared" si="18"/>
        <v>0.2516025641025641</v>
      </c>
      <c r="R220" s="73">
        <f t="shared" si="19"/>
        <v>3.205128205128205E-3</v>
      </c>
      <c r="S220" s="73">
        <f t="shared" si="20"/>
        <v>1.2738853503184714E-2</v>
      </c>
    </row>
  </sheetData>
  <autoFilter ref="A10:M219" xr:uid="{00000000-0009-0000-0000-000000000000}">
    <filterColumn colId="3">
      <filters>
        <filter val="10"/>
        <filter val="11"/>
        <filter val="12"/>
        <filter val="14"/>
        <filter val="19"/>
        <filter val="23"/>
        <filter val="24"/>
        <filter val="25"/>
        <filter val="26"/>
        <filter val="28"/>
        <filter val="29"/>
        <filter val="3"/>
        <filter val="32"/>
        <filter val="33"/>
        <filter val="34"/>
        <filter val="35"/>
        <filter val="36"/>
        <filter val="37"/>
        <filter val="38"/>
        <filter val="39"/>
        <filter val="40"/>
        <filter val="6"/>
        <filter val="7"/>
        <filter val="8"/>
        <filter val="9"/>
      </filters>
    </filterColumn>
  </autoFilter>
  <mergeCells count="1">
    <mergeCell ref="B8:O8"/>
  </mergeCells>
  <dataValidations count="1">
    <dataValidation type="list" allowBlank="1" showInputMessage="1" showErrorMessage="1" errorTitle="Entrada no válida" error="Por favor seleccione un elemento de la lista" promptTitle="Seleccione un elemento de la lista" prompt=" Seleccione de la lista si registra la SUSCRIPCIÓN, ó el AVANCE (SEGUIMIENTO) del Plan de Mejoramiento." sqref="C11:C219" xr:uid="{057F9036-74BB-4834-8F76-97BE458FB0D9}">
      <formula1>#REF!</formula1>
    </dataValidation>
  </dataValidations>
  <pageMargins left="0.7" right="0.7" top="0.75" bottom="0.75" header="0.3" footer="0.3"/>
  <pageSetup paperSize="9" scale="35"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PM Consolidado 2016-2022</vt:lpstr>
      <vt:lpstr>Consolidado_Hallazgos_Retiro</vt:lpstr>
      <vt:lpstr>Consolidado</vt:lpstr>
      <vt:lpstr>Hallazgos 2016</vt:lpstr>
      <vt:lpstr>Hallazgos 2017</vt:lpstr>
      <vt:lpstr>Hallazgos 2020</vt:lpstr>
      <vt:lpstr>Hallazgos 2021</vt:lpstr>
      <vt:lpstr>Hallazgos 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 mauricio rozo nieto</cp:lastModifiedBy>
  <cp:lastPrinted>2024-03-20T15:54:49Z</cp:lastPrinted>
  <dcterms:created xsi:type="dcterms:W3CDTF">2024-02-13T14:33:43Z</dcterms:created>
  <dcterms:modified xsi:type="dcterms:W3CDTF">2025-05-19T14:12:50Z</dcterms:modified>
</cp:coreProperties>
</file>